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2023 Lankučio biblioteka\"/>
    </mc:Choice>
  </mc:AlternateContent>
  <xr:revisionPtr revIDLastSave="0" documentId="13_ncr:1_{F846161D-E491-4963-9FC4-F2315A5AF08E}" xr6:coauthVersionLast="47" xr6:coauthVersionMax="47" xr10:uidLastSave="{00000000-0000-0000-0000-000000000000}"/>
  <bookViews>
    <workbookView xWindow="-120" yWindow="-120" windowWidth="29040" windowHeight="15840" tabRatio="920" firstSheet="6" activeTab="12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7.1.2.20" sheetId="19" r:id="rId5"/>
    <sheet name="Forma Nr. 2 SB 9.4.1.7" sheetId="20" r:id="rId6"/>
    <sheet name="Forma Nr. 2 VBD 7.2.1.1" sheetId="6" r:id="rId7"/>
    <sheet name="Forma Nr. 2 S 7.2.1.1" sheetId="7" r:id="rId8"/>
    <sheet name="Pažyma už pasl ir nuomą" sheetId="15" r:id="rId9"/>
    <sheet name="Forma Nr.7" sheetId="16" r:id="rId10"/>
    <sheet name="Gautų FS Pažyma pagal šalt" sheetId="11" r:id="rId11"/>
    <sheet name="Gautų FS " sheetId="10" r:id="rId12"/>
    <sheet name="Forma Nr.9" sheetId="21" r:id="rId13"/>
    <sheet name="Pažyma prie 9 formos " sheetId="12" r:id="rId14"/>
    <sheet name="Pažyma apie suk.FS pagal šalt" sheetId="18" r:id="rId15"/>
    <sheet name="Pažyma apie sukauptas FS" sheetId="14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18" l="1"/>
  <c r="H21" i="14"/>
  <c r="K83" i="21"/>
  <c r="K82" i="21" s="1"/>
  <c r="J83" i="21"/>
  <c r="I83" i="21"/>
  <c r="I82" i="21" s="1"/>
  <c r="J82" i="21"/>
  <c r="K76" i="21"/>
  <c r="J76" i="21"/>
  <c r="J75" i="21" s="1"/>
  <c r="I76" i="21"/>
  <c r="I75" i="21" s="1"/>
  <c r="K75" i="21"/>
  <c r="K70" i="21"/>
  <c r="J70" i="21"/>
  <c r="I70" i="21"/>
  <c r="I66" i="21" s="1"/>
  <c r="K67" i="21"/>
  <c r="J67" i="21"/>
  <c r="I67" i="21"/>
  <c r="K66" i="21"/>
  <c r="J66" i="21"/>
  <c r="K59" i="21"/>
  <c r="J59" i="21"/>
  <c r="I59" i="21"/>
  <c r="K54" i="21"/>
  <c r="J54" i="21"/>
  <c r="I54" i="21"/>
  <c r="K51" i="21"/>
  <c r="J51" i="21"/>
  <c r="I51" i="21"/>
  <c r="K48" i="21"/>
  <c r="J48" i="21"/>
  <c r="J47" i="21" s="1"/>
  <c r="I48" i="21"/>
  <c r="I47" i="21" s="1"/>
  <c r="K47" i="21"/>
  <c r="K43" i="21"/>
  <c r="K42" i="21" s="1"/>
  <c r="J43" i="21"/>
  <c r="I43" i="21"/>
  <c r="I42" i="21" s="1"/>
  <c r="J42" i="21"/>
  <c r="K39" i="21"/>
  <c r="J39" i="21"/>
  <c r="J30" i="21" s="1"/>
  <c r="J91" i="21" s="1"/>
  <c r="I39" i="21"/>
  <c r="K37" i="21"/>
  <c r="J37" i="21"/>
  <c r="I37" i="21"/>
  <c r="K32" i="21"/>
  <c r="K31" i="21" s="1"/>
  <c r="K30" i="21" s="1"/>
  <c r="J32" i="21"/>
  <c r="I32" i="21"/>
  <c r="I31" i="21" s="1"/>
  <c r="J31" i="21"/>
  <c r="C23" i="12"/>
  <c r="D23" i="12"/>
  <c r="H23" i="10"/>
  <c r="H20" i="10"/>
  <c r="H23" i="11"/>
  <c r="H20" i="11"/>
  <c r="L365" i="5"/>
  <c r="L364" i="5" s="1"/>
  <c r="K365" i="5"/>
  <c r="J365" i="5"/>
  <c r="I365" i="5"/>
  <c r="K364" i="5"/>
  <c r="J364" i="5"/>
  <c r="I364" i="5"/>
  <c r="L362" i="5"/>
  <c r="K362" i="5"/>
  <c r="J362" i="5"/>
  <c r="I362" i="5"/>
  <c r="I361" i="5" s="1"/>
  <c r="L361" i="5"/>
  <c r="K361" i="5"/>
  <c r="J361" i="5"/>
  <c r="L359" i="5"/>
  <c r="L358" i="5" s="1"/>
  <c r="K359" i="5"/>
  <c r="K358" i="5" s="1"/>
  <c r="J359" i="5"/>
  <c r="J358" i="5" s="1"/>
  <c r="I359" i="5"/>
  <c r="I358" i="5"/>
  <c r="L355" i="5"/>
  <c r="L354" i="5" s="1"/>
  <c r="K355" i="5"/>
  <c r="J355" i="5"/>
  <c r="I355" i="5"/>
  <c r="K354" i="5"/>
  <c r="J354" i="5"/>
  <c r="I354" i="5"/>
  <c r="L351" i="5"/>
  <c r="K351" i="5"/>
  <c r="K350" i="5" s="1"/>
  <c r="J351" i="5"/>
  <c r="I351" i="5"/>
  <c r="I350" i="5" s="1"/>
  <c r="L350" i="5"/>
  <c r="J350" i="5"/>
  <c r="L347" i="5"/>
  <c r="L346" i="5" s="1"/>
  <c r="K347" i="5"/>
  <c r="K346" i="5" s="1"/>
  <c r="J347" i="5"/>
  <c r="J346" i="5" s="1"/>
  <c r="J336" i="5" s="1"/>
  <c r="I347" i="5"/>
  <c r="I346" i="5"/>
  <c r="L343" i="5"/>
  <c r="K343" i="5"/>
  <c r="J343" i="5"/>
  <c r="I343" i="5"/>
  <c r="L340" i="5"/>
  <c r="K340" i="5"/>
  <c r="J340" i="5"/>
  <c r="I340" i="5"/>
  <c r="L338" i="5"/>
  <c r="K338" i="5"/>
  <c r="K337" i="5" s="1"/>
  <c r="K336" i="5" s="1"/>
  <c r="J338" i="5"/>
  <c r="I338" i="5"/>
  <c r="I337" i="5" s="1"/>
  <c r="L337" i="5"/>
  <c r="J337" i="5"/>
  <c r="L333" i="5"/>
  <c r="K333" i="5"/>
  <c r="K332" i="5" s="1"/>
  <c r="J333" i="5"/>
  <c r="I333" i="5"/>
  <c r="I332" i="5" s="1"/>
  <c r="L332" i="5"/>
  <c r="J332" i="5"/>
  <c r="L330" i="5"/>
  <c r="L329" i="5" s="1"/>
  <c r="K330" i="5"/>
  <c r="K329" i="5" s="1"/>
  <c r="J330" i="5"/>
  <c r="J329" i="5" s="1"/>
  <c r="I330" i="5"/>
  <c r="I329" i="5"/>
  <c r="L327" i="5"/>
  <c r="L326" i="5" s="1"/>
  <c r="K327" i="5"/>
  <c r="J327" i="5"/>
  <c r="I327" i="5"/>
  <c r="K326" i="5"/>
  <c r="J326" i="5"/>
  <c r="I326" i="5"/>
  <c r="L323" i="5"/>
  <c r="K323" i="5"/>
  <c r="K322" i="5" s="1"/>
  <c r="J323" i="5"/>
  <c r="I323" i="5"/>
  <c r="I322" i="5" s="1"/>
  <c r="L322" i="5"/>
  <c r="J322" i="5"/>
  <c r="L319" i="5"/>
  <c r="L318" i="5" s="1"/>
  <c r="K319" i="5"/>
  <c r="K318" i="5" s="1"/>
  <c r="J319" i="5"/>
  <c r="J318" i="5" s="1"/>
  <c r="I319" i="5"/>
  <c r="I318" i="5"/>
  <c r="L315" i="5"/>
  <c r="L314" i="5" s="1"/>
  <c r="K315" i="5"/>
  <c r="J315" i="5"/>
  <c r="I315" i="5"/>
  <c r="K314" i="5"/>
  <c r="J314" i="5"/>
  <c r="I314" i="5"/>
  <c r="L311" i="5"/>
  <c r="K311" i="5"/>
  <c r="J311" i="5"/>
  <c r="I311" i="5"/>
  <c r="L308" i="5"/>
  <c r="L305" i="5" s="1"/>
  <c r="K308" i="5"/>
  <c r="J308" i="5"/>
  <c r="I308" i="5"/>
  <c r="L306" i="5"/>
  <c r="K306" i="5"/>
  <c r="K305" i="5" s="1"/>
  <c r="J306" i="5"/>
  <c r="J305" i="5" s="1"/>
  <c r="J304" i="5" s="1"/>
  <c r="I306" i="5"/>
  <c r="I305" i="5"/>
  <c r="L300" i="5"/>
  <c r="K300" i="5"/>
  <c r="K299" i="5" s="1"/>
  <c r="J300" i="5"/>
  <c r="I300" i="5"/>
  <c r="I299" i="5" s="1"/>
  <c r="L299" i="5"/>
  <c r="J299" i="5"/>
  <c r="L297" i="5"/>
  <c r="L296" i="5" s="1"/>
  <c r="K297" i="5"/>
  <c r="K296" i="5" s="1"/>
  <c r="J297" i="5"/>
  <c r="J296" i="5" s="1"/>
  <c r="I297" i="5"/>
  <c r="I296" i="5"/>
  <c r="L294" i="5"/>
  <c r="L293" i="5" s="1"/>
  <c r="K294" i="5"/>
  <c r="J294" i="5"/>
  <c r="I294" i="5"/>
  <c r="K293" i="5"/>
  <c r="J293" i="5"/>
  <c r="I293" i="5"/>
  <c r="L290" i="5"/>
  <c r="K290" i="5"/>
  <c r="K289" i="5" s="1"/>
  <c r="J290" i="5"/>
  <c r="I290" i="5"/>
  <c r="I289" i="5" s="1"/>
  <c r="L289" i="5"/>
  <c r="J289" i="5"/>
  <c r="L286" i="5"/>
  <c r="K286" i="5"/>
  <c r="K285" i="5" s="1"/>
  <c r="J286" i="5"/>
  <c r="J285" i="5" s="1"/>
  <c r="I286" i="5"/>
  <c r="L285" i="5"/>
  <c r="I285" i="5"/>
  <c r="L282" i="5"/>
  <c r="L281" i="5" s="1"/>
  <c r="L271" i="5" s="1"/>
  <c r="K282" i="5"/>
  <c r="J282" i="5"/>
  <c r="I282" i="5"/>
  <c r="K281" i="5"/>
  <c r="J281" i="5"/>
  <c r="I281" i="5"/>
  <c r="L278" i="5"/>
  <c r="K278" i="5"/>
  <c r="J278" i="5"/>
  <c r="I278" i="5"/>
  <c r="L275" i="5"/>
  <c r="K275" i="5"/>
  <c r="J275" i="5"/>
  <c r="I275" i="5"/>
  <c r="L273" i="5"/>
  <c r="K273" i="5"/>
  <c r="K272" i="5" s="1"/>
  <c r="J273" i="5"/>
  <c r="J272" i="5" s="1"/>
  <c r="I273" i="5"/>
  <c r="L272" i="5"/>
  <c r="I272" i="5"/>
  <c r="L268" i="5"/>
  <c r="K268" i="5"/>
  <c r="K267" i="5" s="1"/>
  <c r="J268" i="5"/>
  <c r="J267" i="5" s="1"/>
  <c r="I268" i="5"/>
  <c r="L267" i="5"/>
  <c r="I267" i="5"/>
  <c r="L265" i="5"/>
  <c r="L264" i="5" s="1"/>
  <c r="K265" i="5"/>
  <c r="J265" i="5"/>
  <c r="I265" i="5"/>
  <c r="K264" i="5"/>
  <c r="J264" i="5"/>
  <c r="I264" i="5"/>
  <c r="L262" i="5"/>
  <c r="K262" i="5"/>
  <c r="K261" i="5" s="1"/>
  <c r="J262" i="5"/>
  <c r="I262" i="5"/>
  <c r="I261" i="5" s="1"/>
  <c r="L261" i="5"/>
  <c r="J261" i="5"/>
  <c r="L258" i="5"/>
  <c r="K258" i="5"/>
  <c r="K257" i="5" s="1"/>
  <c r="J258" i="5"/>
  <c r="J257" i="5" s="1"/>
  <c r="I258" i="5"/>
  <c r="L257" i="5"/>
  <c r="I257" i="5"/>
  <c r="L254" i="5"/>
  <c r="L253" i="5" s="1"/>
  <c r="K254" i="5"/>
  <c r="J254" i="5"/>
  <c r="I254" i="5"/>
  <c r="K253" i="5"/>
  <c r="J253" i="5"/>
  <c r="I253" i="5"/>
  <c r="L250" i="5"/>
  <c r="K250" i="5"/>
  <c r="K249" i="5" s="1"/>
  <c r="J250" i="5"/>
  <c r="I250" i="5"/>
  <c r="I249" i="5" s="1"/>
  <c r="L249" i="5"/>
  <c r="J249" i="5"/>
  <c r="L246" i="5"/>
  <c r="K246" i="5"/>
  <c r="J246" i="5"/>
  <c r="I246" i="5"/>
  <c r="L243" i="5"/>
  <c r="K243" i="5"/>
  <c r="J243" i="5"/>
  <c r="I243" i="5"/>
  <c r="L241" i="5"/>
  <c r="L240" i="5" s="1"/>
  <c r="K241" i="5"/>
  <c r="J241" i="5"/>
  <c r="I241" i="5"/>
  <c r="K240" i="5"/>
  <c r="K239" i="5" s="1"/>
  <c r="J240" i="5"/>
  <c r="J239" i="5" s="1"/>
  <c r="I240" i="5"/>
  <c r="L234" i="5"/>
  <c r="K234" i="5"/>
  <c r="K233" i="5" s="1"/>
  <c r="K232" i="5" s="1"/>
  <c r="J234" i="5"/>
  <c r="J233" i="5" s="1"/>
  <c r="J232" i="5" s="1"/>
  <c r="I234" i="5"/>
  <c r="L233" i="5"/>
  <c r="I233" i="5"/>
  <c r="I232" i="5" s="1"/>
  <c r="L232" i="5"/>
  <c r="L230" i="5"/>
  <c r="K230" i="5"/>
  <c r="K229" i="5" s="1"/>
  <c r="K228" i="5" s="1"/>
  <c r="J230" i="5"/>
  <c r="J229" i="5" s="1"/>
  <c r="J228" i="5" s="1"/>
  <c r="I230" i="5"/>
  <c r="L229" i="5"/>
  <c r="I229" i="5"/>
  <c r="I228" i="5" s="1"/>
  <c r="L228" i="5"/>
  <c r="L221" i="5"/>
  <c r="K221" i="5"/>
  <c r="K220" i="5" s="1"/>
  <c r="J221" i="5"/>
  <c r="J220" i="5" s="1"/>
  <c r="I221" i="5"/>
  <c r="L220" i="5"/>
  <c r="I220" i="5"/>
  <c r="L218" i="5"/>
  <c r="L217" i="5" s="1"/>
  <c r="L216" i="5" s="1"/>
  <c r="K218" i="5"/>
  <c r="J218" i="5"/>
  <c r="I218" i="5"/>
  <c r="K217" i="5"/>
  <c r="J217" i="5"/>
  <c r="J216" i="5" s="1"/>
  <c r="I217" i="5"/>
  <c r="I216" i="5"/>
  <c r="L211" i="5"/>
  <c r="L210" i="5" s="1"/>
  <c r="L209" i="5" s="1"/>
  <c r="K211" i="5"/>
  <c r="J211" i="5"/>
  <c r="I211" i="5"/>
  <c r="K210" i="5"/>
  <c r="K209" i="5" s="1"/>
  <c r="J210" i="5"/>
  <c r="J209" i="5" s="1"/>
  <c r="I210" i="5"/>
  <c r="I209" i="5"/>
  <c r="L207" i="5"/>
  <c r="L206" i="5" s="1"/>
  <c r="K207" i="5"/>
  <c r="J207" i="5"/>
  <c r="I207" i="5"/>
  <c r="K206" i="5"/>
  <c r="J206" i="5"/>
  <c r="I206" i="5"/>
  <c r="L202" i="5"/>
  <c r="K202" i="5"/>
  <c r="K201" i="5" s="1"/>
  <c r="J202" i="5"/>
  <c r="I202" i="5"/>
  <c r="I201" i="5" s="1"/>
  <c r="L201" i="5"/>
  <c r="J201" i="5"/>
  <c r="L196" i="5"/>
  <c r="K196" i="5"/>
  <c r="K195" i="5" s="1"/>
  <c r="J196" i="5"/>
  <c r="J195" i="5" s="1"/>
  <c r="I196" i="5"/>
  <c r="L195" i="5"/>
  <c r="I195" i="5"/>
  <c r="L191" i="5"/>
  <c r="L190" i="5" s="1"/>
  <c r="K191" i="5"/>
  <c r="J191" i="5"/>
  <c r="I191" i="5"/>
  <c r="K190" i="5"/>
  <c r="J190" i="5"/>
  <c r="I190" i="5"/>
  <c r="L188" i="5"/>
  <c r="K188" i="5"/>
  <c r="K187" i="5" s="1"/>
  <c r="J188" i="5"/>
  <c r="I188" i="5"/>
  <c r="I187" i="5" s="1"/>
  <c r="L187" i="5"/>
  <c r="J187" i="5"/>
  <c r="L180" i="5"/>
  <c r="K180" i="5"/>
  <c r="K179" i="5" s="1"/>
  <c r="J180" i="5"/>
  <c r="J179" i="5" s="1"/>
  <c r="I180" i="5"/>
  <c r="L179" i="5"/>
  <c r="I179" i="5"/>
  <c r="L175" i="5"/>
  <c r="L174" i="5" s="1"/>
  <c r="L173" i="5" s="1"/>
  <c r="K175" i="5"/>
  <c r="J175" i="5"/>
  <c r="I175" i="5"/>
  <c r="K174" i="5"/>
  <c r="J174" i="5"/>
  <c r="I174" i="5"/>
  <c r="I173" i="5"/>
  <c r="L171" i="5"/>
  <c r="L170" i="5" s="1"/>
  <c r="L169" i="5" s="1"/>
  <c r="L168" i="5" s="1"/>
  <c r="K171" i="5"/>
  <c r="J171" i="5"/>
  <c r="I171" i="5"/>
  <c r="K170" i="5"/>
  <c r="K169" i="5" s="1"/>
  <c r="J170" i="5"/>
  <c r="J169" i="5" s="1"/>
  <c r="I170" i="5"/>
  <c r="I169" i="5"/>
  <c r="I168" i="5" s="1"/>
  <c r="L166" i="5"/>
  <c r="K166" i="5"/>
  <c r="K165" i="5" s="1"/>
  <c r="J166" i="5"/>
  <c r="J165" i="5" s="1"/>
  <c r="I166" i="5"/>
  <c r="L165" i="5"/>
  <c r="I165" i="5"/>
  <c r="L161" i="5"/>
  <c r="L160" i="5" s="1"/>
  <c r="L159" i="5" s="1"/>
  <c r="L158" i="5" s="1"/>
  <c r="K161" i="5"/>
  <c r="K160" i="5" s="1"/>
  <c r="K159" i="5" s="1"/>
  <c r="K158" i="5" s="1"/>
  <c r="J161" i="5"/>
  <c r="I161" i="5"/>
  <c r="J160" i="5"/>
  <c r="I160" i="5"/>
  <c r="I159" i="5"/>
  <c r="I158" i="5" s="1"/>
  <c r="L155" i="5"/>
  <c r="K155" i="5"/>
  <c r="K154" i="5" s="1"/>
  <c r="K153" i="5" s="1"/>
  <c r="J155" i="5"/>
  <c r="J154" i="5" s="1"/>
  <c r="J153" i="5" s="1"/>
  <c r="I155" i="5"/>
  <c r="L154" i="5"/>
  <c r="I154" i="5"/>
  <c r="I153" i="5" s="1"/>
  <c r="L153" i="5"/>
  <c r="L151" i="5"/>
  <c r="K151" i="5"/>
  <c r="K150" i="5" s="1"/>
  <c r="J151" i="5"/>
  <c r="J150" i="5" s="1"/>
  <c r="I151" i="5"/>
  <c r="L150" i="5"/>
  <c r="I150" i="5"/>
  <c r="L147" i="5"/>
  <c r="L146" i="5" s="1"/>
  <c r="L145" i="5" s="1"/>
  <c r="K147" i="5"/>
  <c r="J147" i="5"/>
  <c r="I147" i="5"/>
  <c r="K146" i="5"/>
  <c r="K145" i="5" s="1"/>
  <c r="J146" i="5"/>
  <c r="J145" i="5" s="1"/>
  <c r="I146" i="5"/>
  <c r="I145" i="5"/>
  <c r="L142" i="5"/>
  <c r="L141" i="5" s="1"/>
  <c r="L140" i="5" s="1"/>
  <c r="K142" i="5"/>
  <c r="J142" i="5"/>
  <c r="I142" i="5"/>
  <c r="K141" i="5"/>
  <c r="K140" i="5" s="1"/>
  <c r="K139" i="5" s="1"/>
  <c r="J141" i="5"/>
  <c r="J140" i="5" s="1"/>
  <c r="J139" i="5" s="1"/>
  <c r="I141" i="5"/>
  <c r="I140" i="5"/>
  <c r="I139" i="5" s="1"/>
  <c r="L137" i="5"/>
  <c r="K137" i="5"/>
  <c r="K136" i="5" s="1"/>
  <c r="K135" i="5" s="1"/>
  <c r="J137" i="5"/>
  <c r="J136" i="5" s="1"/>
  <c r="J135" i="5" s="1"/>
  <c r="I137" i="5"/>
  <c r="L136" i="5"/>
  <c r="I136" i="5"/>
  <c r="I135" i="5" s="1"/>
  <c r="L135" i="5"/>
  <c r="L133" i="5"/>
  <c r="K133" i="5"/>
  <c r="K132" i="5" s="1"/>
  <c r="K131" i="5" s="1"/>
  <c r="J133" i="5"/>
  <c r="J132" i="5" s="1"/>
  <c r="J131" i="5" s="1"/>
  <c r="I133" i="5"/>
  <c r="L132" i="5"/>
  <c r="I132" i="5"/>
  <c r="I131" i="5" s="1"/>
  <c r="L131" i="5"/>
  <c r="L129" i="5"/>
  <c r="K129" i="5"/>
  <c r="K128" i="5" s="1"/>
  <c r="K127" i="5" s="1"/>
  <c r="J129" i="5"/>
  <c r="J128" i="5" s="1"/>
  <c r="J127" i="5" s="1"/>
  <c r="I129" i="5"/>
  <c r="L128" i="5"/>
  <c r="I128" i="5"/>
  <c r="I127" i="5" s="1"/>
  <c r="L127" i="5"/>
  <c r="L125" i="5"/>
  <c r="K125" i="5"/>
  <c r="K124" i="5" s="1"/>
  <c r="K123" i="5" s="1"/>
  <c r="J125" i="5"/>
  <c r="J124" i="5" s="1"/>
  <c r="J123" i="5" s="1"/>
  <c r="I125" i="5"/>
  <c r="L124" i="5"/>
  <c r="I124" i="5"/>
  <c r="I123" i="5" s="1"/>
  <c r="L123" i="5"/>
  <c r="L121" i="5"/>
  <c r="K121" i="5"/>
  <c r="K120" i="5" s="1"/>
  <c r="K119" i="5" s="1"/>
  <c r="J121" i="5"/>
  <c r="J120" i="5" s="1"/>
  <c r="J119" i="5" s="1"/>
  <c r="I121" i="5"/>
  <c r="L120" i="5"/>
  <c r="I120" i="5"/>
  <c r="I119" i="5" s="1"/>
  <c r="L119" i="5"/>
  <c r="L116" i="5"/>
  <c r="K116" i="5"/>
  <c r="K115" i="5" s="1"/>
  <c r="K114" i="5" s="1"/>
  <c r="J116" i="5"/>
  <c r="J115" i="5" s="1"/>
  <c r="J114" i="5" s="1"/>
  <c r="I116" i="5"/>
  <c r="L115" i="5"/>
  <c r="I115" i="5"/>
  <c r="I114" i="5" s="1"/>
  <c r="L114" i="5"/>
  <c r="L113" i="5" s="1"/>
  <c r="L110" i="5"/>
  <c r="K110" i="5"/>
  <c r="J110" i="5"/>
  <c r="I110" i="5"/>
  <c r="I109" i="5" s="1"/>
  <c r="L109" i="5"/>
  <c r="K109" i="5"/>
  <c r="J109" i="5"/>
  <c r="L106" i="5"/>
  <c r="K106" i="5"/>
  <c r="K105" i="5" s="1"/>
  <c r="K104" i="5" s="1"/>
  <c r="J106" i="5"/>
  <c r="J105" i="5" s="1"/>
  <c r="J104" i="5" s="1"/>
  <c r="I106" i="5"/>
  <c r="L105" i="5"/>
  <c r="I105" i="5"/>
  <c r="L104" i="5"/>
  <c r="L101" i="5"/>
  <c r="K101" i="5"/>
  <c r="K100" i="5" s="1"/>
  <c r="K99" i="5" s="1"/>
  <c r="J101" i="5"/>
  <c r="J100" i="5" s="1"/>
  <c r="J99" i="5" s="1"/>
  <c r="I101" i="5"/>
  <c r="L100" i="5"/>
  <c r="I100" i="5"/>
  <c r="I99" i="5" s="1"/>
  <c r="L99" i="5"/>
  <c r="L96" i="5"/>
  <c r="K96" i="5"/>
  <c r="K95" i="5" s="1"/>
  <c r="K94" i="5" s="1"/>
  <c r="J96" i="5"/>
  <c r="J95" i="5" s="1"/>
  <c r="J94" i="5" s="1"/>
  <c r="I96" i="5"/>
  <c r="L95" i="5"/>
  <c r="I95" i="5"/>
  <c r="I94" i="5" s="1"/>
  <c r="L94" i="5"/>
  <c r="L93" i="5" s="1"/>
  <c r="L89" i="5"/>
  <c r="K89" i="5"/>
  <c r="J89" i="5"/>
  <c r="I89" i="5"/>
  <c r="I88" i="5" s="1"/>
  <c r="I87" i="5" s="1"/>
  <c r="I86" i="5" s="1"/>
  <c r="L88" i="5"/>
  <c r="L87" i="5" s="1"/>
  <c r="L86" i="5" s="1"/>
  <c r="K88" i="5"/>
  <c r="K87" i="5" s="1"/>
  <c r="K86" i="5" s="1"/>
  <c r="J88" i="5"/>
  <c r="J87" i="5"/>
  <c r="J86" i="5" s="1"/>
  <c r="L84" i="5"/>
  <c r="L83" i="5" s="1"/>
  <c r="L82" i="5" s="1"/>
  <c r="K84" i="5"/>
  <c r="K83" i="5" s="1"/>
  <c r="K82" i="5" s="1"/>
  <c r="J84" i="5"/>
  <c r="I84" i="5"/>
  <c r="I83" i="5" s="1"/>
  <c r="I82" i="5" s="1"/>
  <c r="J83" i="5"/>
  <c r="J82" i="5" s="1"/>
  <c r="L78" i="5"/>
  <c r="L77" i="5" s="1"/>
  <c r="L66" i="5" s="1"/>
  <c r="L65" i="5" s="1"/>
  <c r="K78" i="5"/>
  <c r="J78" i="5"/>
  <c r="I78" i="5"/>
  <c r="I77" i="5" s="1"/>
  <c r="K77" i="5"/>
  <c r="J77" i="5"/>
  <c r="L73" i="5"/>
  <c r="K73" i="5"/>
  <c r="J73" i="5"/>
  <c r="I73" i="5"/>
  <c r="I72" i="5" s="1"/>
  <c r="L72" i="5"/>
  <c r="K72" i="5"/>
  <c r="J72" i="5"/>
  <c r="L68" i="5"/>
  <c r="K68" i="5"/>
  <c r="K67" i="5" s="1"/>
  <c r="K66" i="5" s="1"/>
  <c r="K65" i="5" s="1"/>
  <c r="J68" i="5"/>
  <c r="J67" i="5" s="1"/>
  <c r="J66" i="5" s="1"/>
  <c r="I68" i="5"/>
  <c r="L67" i="5"/>
  <c r="I67" i="5"/>
  <c r="L49" i="5"/>
  <c r="K49" i="5"/>
  <c r="J49" i="5"/>
  <c r="I49" i="5"/>
  <c r="I48" i="5" s="1"/>
  <c r="I47" i="5" s="1"/>
  <c r="I46" i="5" s="1"/>
  <c r="L48" i="5"/>
  <c r="L47" i="5" s="1"/>
  <c r="L46" i="5" s="1"/>
  <c r="K48" i="5"/>
  <c r="K47" i="5" s="1"/>
  <c r="K46" i="5" s="1"/>
  <c r="J48" i="5"/>
  <c r="J47" i="5"/>
  <c r="J46" i="5" s="1"/>
  <c r="L44" i="5"/>
  <c r="L43" i="5" s="1"/>
  <c r="L42" i="5" s="1"/>
  <c r="K44" i="5"/>
  <c r="K43" i="5" s="1"/>
  <c r="K42" i="5" s="1"/>
  <c r="J44" i="5"/>
  <c r="I44" i="5"/>
  <c r="I43" i="5" s="1"/>
  <c r="I42" i="5" s="1"/>
  <c r="J43" i="5"/>
  <c r="J42" i="5" s="1"/>
  <c r="L40" i="5"/>
  <c r="K40" i="5"/>
  <c r="J40" i="5"/>
  <c r="I40" i="5"/>
  <c r="L38" i="5"/>
  <c r="K38" i="5"/>
  <c r="K37" i="5" s="1"/>
  <c r="K36" i="5" s="1"/>
  <c r="J38" i="5"/>
  <c r="J37" i="5" s="1"/>
  <c r="J36" i="5" s="1"/>
  <c r="J35" i="5" s="1"/>
  <c r="I38" i="5"/>
  <c r="L37" i="5"/>
  <c r="I37" i="5"/>
  <c r="I36" i="5" s="1"/>
  <c r="L36" i="5"/>
  <c r="L35" i="5" s="1"/>
  <c r="L365" i="8"/>
  <c r="K365" i="8"/>
  <c r="J365" i="8"/>
  <c r="I365" i="8"/>
  <c r="L364" i="8"/>
  <c r="K364" i="8"/>
  <c r="J364" i="8"/>
  <c r="I364" i="8"/>
  <c r="L362" i="8"/>
  <c r="K362" i="8"/>
  <c r="K361" i="8" s="1"/>
  <c r="J362" i="8"/>
  <c r="J361" i="8" s="1"/>
  <c r="I362" i="8"/>
  <c r="L361" i="8"/>
  <c r="I361" i="8"/>
  <c r="L359" i="8"/>
  <c r="L358" i="8" s="1"/>
  <c r="K359" i="8"/>
  <c r="K358" i="8" s="1"/>
  <c r="J359" i="8"/>
  <c r="J358" i="8" s="1"/>
  <c r="I359" i="8"/>
  <c r="I358" i="8" s="1"/>
  <c r="L355" i="8"/>
  <c r="K355" i="8"/>
  <c r="J355" i="8"/>
  <c r="I355" i="8"/>
  <c r="L354" i="8"/>
  <c r="K354" i="8"/>
  <c r="J354" i="8"/>
  <c r="I354" i="8"/>
  <c r="L351" i="8"/>
  <c r="K351" i="8"/>
  <c r="K350" i="8" s="1"/>
  <c r="J351" i="8"/>
  <c r="J350" i="8" s="1"/>
  <c r="I351" i="8"/>
  <c r="L350" i="8"/>
  <c r="I350" i="8"/>
  <c r="L347" i="8"/>
  <c r="L346" i="8" s="1"/>
  <c r="L336" i="8" s="1"/>
  <c r="K347" i="8"/>
  <c r="K346" i="8" s="1"/>
  <c r="J347" i="8"/>
  <c r="J346" i="8" s="1"/>
  <c r="I347" i="8"/>
  <c r="I346" i="8" s="1"/>
  <c r="I336" i="8" s="1"/>
  <c r="L343" i="8"/>
  <c r="K343" i="8"/>
  <c r="J343" i="8"/>
  <c r="I343" i="8"/>
  <c r="L340" i="8"/>
  <c r="K340" i="8"/>
  <c r="J340" i="8"/>
  <c r="I340" i="8"/>
  <c r="L338" i="8"/>
  <c r="K338" i="8"/>
  <c r="K337" i="8" s="1"/>
  <c r="K336" i="8" s="1"/>
  <c r="J338" i="8"/>
  <c r="J337" i="8" s="1"/>
  <c r="J336" i="8" s="1"/>
  <c r="I338" i="8"/>
  <c r="L337" i="8"/>
  <c r="I337" i="8"/>
  <c r="L333" i="8"/>
  <c r="K333" i="8"/>
  <c r="K332" i="8" s="1"/>
  <c r="J333" i="8"/>
  <c r="J332" i="8" s="1"/>
  <c r="I333" i="8"/>
  <c r="L332" i="8"/>
  <c r="I332" i="8"/>
  <c r="L330" i="8"/>
  <c r="L329" i="8" s="1"/>
  <c r="K330" i="8"/>
  <c r="K329" i="8" s="1"/>
  <c r="J330" i="8"/>
  <c r="J329" i="8" s="1"/>
  <c r="I330" i="8"/>
  <c r="I329" i="8" s="1"/>
  <c r="L327" i="8"/>
  <c r="K327" i="8"/>
  <c r="J327" i="8"/>
  <c r="I327" i="8"/>
  <c r="L326" i="8"/>
  <c r="K326" i="8"/>
  <c r="J326" i="8"/>
  <c r="I326" i="8"/>
  <c r="L323" i="8"/>
  <c r="K323" i="8"/>
  <c r="K322" i="8" s="1"/>
  <c r="J323" i="8"/>
  <c r="J322" i="8" s="1"/>
  <c r="I323" i="8"/>
  <c r="L322" i="8"/>
  <c r="I322" i="8"/>
  <c r="L319" i="8"/>
  <c r="L318" i="8" s="1"/>
  <c r="K319" i="8"/>
  <c r="K318" i="8" s="1"/>
  <c r="J319" i="8"/>
  <c r="J318" i="8" s="1"/>
  <c r="I319" i="8"/>
  <c r="I318" i="8" s="1"/>
  <c r="L315" i="8"/>
  <c r="K315" i="8"/>
  <c r="J315" i="8"/>
  <c r="I315" i="8"/>
  <c r="L314" i="8"/>
  <c r="K314" i="8"/>
  <c r="J314" i="8"/>
  <c r="I314" i="8"/>
  <c r="L311" i="8"/>
  <c r="K311" i="8"/>
  <c r="J311" i="8"/>
  <c r="I311" i="8"/>
  <c r="L308" i="8"/>
  <c r="K308" i="8"/>
  <c r="J308" i="8"/>
  <c r="I308" i="8"/>
  <c r="L306" i="8"/>
  <c r="L305" i="8" s="1"/>
  <c r="L304" i="8" s="1"/>
  <c r="L303" i="8" s="1"/>
  <c r="K306" i="8"/>
  <c r="K305" i="8" s="1"/>
  <c r="K304" i="8" s="1"/>
  <c r="K303" i="8" s="1"/>
  <c r="J306" i="8"/>
  <c r="J305" i="8" s="1"/>
  <c r="I306" i="8"/>
  <c r="I305" i="8" s="1"/>
  <c r="L300" i="8"/>
  <c r="K300" i="8"/>
  <c r="K299" i="8" s="1"/>
  <c r="J300" i="8"/>
  <c r="J299" i="8" s="1"/>
  <c r="I300" i="8"/>
  <c r="L299" i="8"/>
  <c r="I299" i="8"/>
  <c r="L297" i="8"/>
  <c r="L296" i="8" s="1"/>
  <c r="K297" i="8"/>
  <c r="K296" i="8" s="1"/>
  <c r="J297" i="8"/>
  <c r="J296" i="8" s="1"/>
  <c r="I297" i="8"/>
  <c r="I296" i="8" s="1"/>
  <c r="L294" i="8"/>
  <c r="K294" i="8"/>
  <c r="J294" i="8"/>
  <c r="I294" i="8"/>
  <c r="L293" i="8"/>
  <c r="K293" i="8"/>
  <c r="J293" i="8"/>
  <c r="I293" i="8"/>
  <c r="L290" i="8"/>
  <c r="K290" i="8"/>
  <c r="K289" i="8" s="1"/>
  <c r="J290" i="8"/>
  <c r="J289" i="8" s="1"/>
  <c r="I290" i="8"/>
  <c r="L289" i="8"/>
  <c r="I289" i="8"/>
  <c r="L286" i="8"/>
  <c r="L285" i="8" s="1"/>
  <c r="K286" i="8"/>
  <c r="K285" i="8" s="1"/>
  <c r="J286" i="8"/>
  <c r="J285" i="8" s="1"/>
  <c r="I286" i="8"/>
  <c r="I285" i="8" s="1"/>
  <c r="L282" i="8"/>
  <c r="K282" i="8"/>
  <c r="J282" i="8"/>
  <c r="I282" i="8"/>
  <c r="L281" i="8"/>
  <c r="K281" i="8"/>
  <c r="J281" i="8"/>
  <c r="I281" i="8"/>
  <c r="L278" i="8"/>
  <c r="K278" i="8"/>
  <c r="J278" i="8"/>
  <c r="I278" i="8"/>
  <c r="L275" i="8"/>
  <c r="K275" i="8"/>
  <c r="J275" i="8"/>
  <c r="I275" i="8"/>
  <c r="L273" i="8"/>
  <c r="L272" i="8" s="1"/>
  <c r="L271" i="8" s="1"/>
  <c r="K273" i="8"/>
  <c r="K272" i="8" s="1"/>
  <c r="K271" i="8" s="1"/>
  <c r="J273" i="8"/>
  <c r="J272" i="8" s="1"/>
  <c r="I273" i="8"/>
  <c r="I272" i="8" s="1"/>
  <c r="L268" i="8"/>
  <c r="L267" i="8" s="1"/>
  <c r="K268" i="8"/>
  <c r="K267" i="8" s="1"/>
  <c r="J268" i="8"/>
  <c r="J267" i="8" s="1"/>
  <c r="I268" i="8"/>
  <c r="I267" i="8" s="1"/>
  <c r="L265" i="8"/>
  <c r="K265" i="8"/>
  <c r="J265" i="8"/>
  <c r="I265" i="8"/>
  <c r="L264" i="8"/>
  <c r="K264" i="8"/>
  <c r="J264" i="8"/>
  <c r="I264" i="8"/>
  <c r="L262" i="8"/>
  <c r="K262" i="8"/>
  <c r="K261" i="8" s="1"/>
  <c r="J262" i="8"/>
  <c r="J261" i="8" s="1"/>
  <c r="I262" i="8"/>
  <c r="L261" i="8"/>
  <c r="I261" i="8"/>
  <c r="L258" i="8"/>
  <c r="L257" i="8" s="1"/>
  <c r="K258" i="8"/>
  <c r="K257" i="8" s="1"/>
  <c r="J258" i="8"/>
  <c r="J257" i="8" s="1"/>
  <c r="I258" i="8"/>
  <c r="I257" i="8" s="1"/>
  <c r="L254" i="8"/>
  <c r="K254" i="8"/>
  <c r="J254" i="8"/>
  <c r="I254" i="8"/>
  <c r="L253" i="8"/>
  <c r="K253" i="8"/>
  <c r="J253" i="8"/>
  <c r="I253" i="8"/>
  <c r="L250" i="8"/>
  <c r="K250" i="8"/>
  <c r="K249" i="8" s="1"/>
  <c r="J250" i="8"/>
  <c r="I250" i="8"/>
  <c r="L249" i="8"/>
  <c r="J249" i="8"/>
  <c r="I249" i="8"/>
  <c r="L246" i="8"/>
  <c r="K246" i="8"/>
  <c r="J246" i="8"/>
  <c r="I246" i="8"/>
  <c r="L243" i="8"/>
  <c r="K243" i="8"/>
  <c r="J243" i="8"/>
  <c r="I243" i="8"/>
  <c r="L241" i="8"/>
  <c r="K241" i="8"/>
  <c r="J241" i="8"/>
  <c r="I241" i="8"/>
  <c r="L240" i="8"/>
  <c r="K240" i="8"/>
  <c r="J240" i="8"/>
  <c r="I240" i="8"/>
  <c r="L234" i="8"/>
  <c r="L233" i="8" s="1"/>
  <c r="L232" i="8" s="1"/>
  <c r="K234" i="8"/>
  <c r="K233" i="8" s="1"/>
  <c r="K232" i="8" s="1"/>
  <c r="J234" i="8"/>
  <c r="J233" i="8" s="1"/>
  <c r="J232" i="8" s="1"/>
  <c r="I234" i="8"/>
  <c r="I233" i="8" s="1"/>
  <c r="I232" i="8" s="1"/>
  <c r="L230" i="8"/>
  <c r="L229" i="8" s="1"/>
  <c r="L228" i="8" s="1"/>
  <c r="K230" i="8"/>
  <c r="K229" i="8" s="1"/>
  <c r="K228" i="8" s="1"/>
  <c r="J230" i="8"/>
  <c r="J229" i="8" s="1"/>
  <c r="J228" i="8" s="1"/>
  <c r="I230" i="8"/>
  <c r="I229" i="8" s="1"/>
  <c r="I228" i="8" s="1"/>
  <c r="L221" i="8"/>
  <c r="L220" i="8" s="1"/>
  <c r="K221" i="8"/>
  <c r="K220" i="8" s="1"/>
  <c r="J221" i="8"/>
  <c r="J220" i="8" s="1"/>
  <c r="I221" i="8"/>
  <c r="I220" i="8" s="1"/>
  <c r="L218" i="8"/>
  <c r="K218" i="8"/>
  <c r="J218" i="8"/>
  <c r="I218" i="8"/>
  <c r="L217" i="8"/>
  <c r="L216" i="8" s="1"/>
  <c r="K217" i="8"/>
  <c r="J217" i="8"/>
  <c r="J216" i="8" s="1"/>
  <c r="I217" i="8"/>
  <c r="L211" i="8"/>
  <c r="K211" i="8"/>
  <c r="J211" i="8"/>
  <c r="I211" i="8"/>
  <c r="L210" i="8"/>
  <c r="L209" i="8" s="1"/>
  <c r="K210" i="8"/>
  <c r="K209" i="8" s="1"/>
  <c r="J210" i="8"/>
  <c r="J209" i="8" s="1"/>
  <c r="I210" i="8"/>
  <c r="I209" i="8" s="1"/>
  <c r="L207" i="8"/>
  <c r="K207" i="8"/>
  <c r="J207" i="8"/>
  <c r="I207" i="8"/>
  <c r="L206" i="8"/>
  <c r="K206" i="8"/>
  <c r="J206" i="8"/>
  <c r="I206" i="8"/>
  <c r="L202" i="8"/>
  <c r="K202" i="8"/>
  <c r="J202" i="8"/>
  <c r="I202" i="8"/>
  <c r="L201" i="8"/>
  <c r="K201" i="8"/>
  <c r="J201" i="8"/>
  <c r="I201" i="8"/>
  <c r="L196" i="8"/>
  <c r="L195" i="8" s="1"/>
  <c r="L186" i="8" s="1"/>
  <c r="K196" i="8"/>
  <c r="K195" i="8" s="1"/>
  <c r="J196" i="8"/>
  <c r="J195" i="8" s="1"/>
  <c r="J186" i="8" s="1"/>
  <c r="I196" i="8"/>
  <c r="I195" i="8" s="1"/>
  <c r="I186" i="8" s="1"/>
  <c r="L191" i="8"/>
  <c r="K191" i="8"/>
  <c r="J191" i="8"/>
  <c r="I191" i="8"/>
  <c r="L190" i="8"/>
  <c r="K190" i="8"/>
  <c r="J190" i="8"/>
  <c r="I190" i="8"/>
  <c r="L188" i="8"/>
  <c r="K188" i="8"/>
  <c r="J188" i="8"/>
  <c r="I188" i="8"/>
  <c r="L187" i="8"/>
  <c r="K187" i="8"/>
  <c r="J187" i="8"/>
  <c r="I187" i="8"/>
  <c r="L180" i="8"/>
  <c r="L179" i="8" s="1"/>
  <c r="K180" i="8"/>
  <c r="K179" i="8" s="1"/>
  <c r="J180" i="8"/>
  <c r="J179" i="8" s="1"/>
  <c r="I180" i="8"/>
  <c r="I179" i="8" s="1"/>
  <c r="L175" i="8"/>
  <c r="K175" i="8"/>
  <c r="J175" i="8"/>
  <c r="I175" i="8"/>
  <c r="L174" i="8"/>
  <c r="K174" i="8"/>
  <c r="K173" i="8" s="1"/>
  <c r="J174" i="8"/>
  <c r="J173" i="8" s="1"/>
  <c r="I174" i="8"/>
  <c r="I173" i="8" s="1"/>
  <c r="L171" i="8"/>
  <c r="K171" i="8"/>
  <c r="J171" i="8"/>
  <c r="I171" i="8"/>
  <c r="L170" i="8"/>
  <c r="L169" i="8" s="1"/>
  <c r="K170" i="8"/>
  <c r="K169" i="8" s="1"/>
  <c r="J170" i="8"/>
  <c r="J169" i="8" s="1"/>
  <c r="I170" i="8"/>
  <c r="I169" i="8" s="1"/>
  <c r="L166" i="8"/>
  <c r="L165" i="8" s="1"/>
  <c r="K166" i="8"/>
  <c r="K165" i="8" s="1"/>
  <c r="J166" i="8"/>
  <c r="J165" i="8" s="1"/>
  <c r="I166" i="8"/>
  <c r="I165" i="8" s="1"/>
  <c r="L161" i="8"/>
  <c r="K161" i="8"/>
  <c r="J161" i="8"/>
  <c r="I161" i="8"/>
  <c r="L160" i="8"/>
  <c r="K160" i="8"/>
  <c r="J160" i="8"/>
  <c r="I160" i="8"/>
  <c r="L155" i="8"/>
  <c r="L154" i="8" s="1"/>
  <c r="L153" i="8" s="1"/>
  <c r="K155" i="8"/>
  <c r="K154" i="8" s="1"/>
  <c r="K153" i="8" s="1"/>
  <c r="J155" i="8"/>
  <c r="J154" i="8" s="1"/>
  <c r="J153" i="8" s="1"/>
  <c r="I155" i="8"/>
  <c r="I154" i="8" s="1"/>
  <c r="I153" i="8" s="1"/>
  <c r="L151" i="8"/>
  <c r="L150" i="8" s="1"/>
  <c r="K151" i="8"/>
  <c r="K150" i="8" s="1"/>
  <c r="J151" i="8"/>
  <c r="J150" i="8" s="1"/>
  <c r="I151" i="8"/>
  <c r="I150" i="8" s="1"/>
  <c r="L147" i="8"/>
  <c r="K147" i="8"/>
  <c r="J147" i="8"/>
  <c r="I147" i="8"/>
  <c r="L146" i="8"/>
  <c r="L145" i="8" s="1"/>
  <c r="K146" i="8"/>
  <c r="K145" i="8" s="1"/>
  <c r="J146" i="8"/>
  <c r="J145" i="8" s="1"/>
  <c r="I146" i="8"/>
  <c r="I145" i="8" s="1"/>
  <c r="L142" i="8"/>
  <c r="K142" i="8"/>
  <c r="J142" i="8"/>
  <c r="I142" i="8"/>
  <c r="L141" i="8"/>
  <c r="L140" i="8" s="1"/>
  <c r="K141" i="8"/>
  <c r="K140" i="8" s="1"/>
  <c r="J141" i="8"/>
  <c r="J140" i="8" s="1"/>
  <c r="I141" i="8"/>
  <c r="I140" i="8" s="1"/>
  <c r="L137" i="8"/>
  <c r="L136" i="8" s="1"/>
  <c r="L135" i="8" s="1"/>
  <c r="K137" i="8"/>
  <c r="K136" i="8" s="1"/>
  <c r="K135" i="8" s="1"/>
  <c r="J137" i="8"/>
  <c r="J136" i="8" s="1"/>
  <c r="J135" i="8" s="1"/>
  <c r="I137" i="8"/>
  <c r="I136" i="8" s="1"/>
  <c r="I135" i="8" s="1"/>
  <c r="L133" i="8"/>
  <c r="L132" i="8" s="1"/>
  <c r="L131" i="8" s="1"/>
  <c r="K133" i="8"/>
  <c r="K132" i="8" s="1"/>
  <c r="K131" i="8" s="1"/>
  <c r="J133" i="8"/>
  <c r="J132" i="8" s="1"/>
  <c r="J131" i="8" s="1"/>
  <c r="I133" i="8"/>
  <c r="I132" i="8" s="1"/>
  <c r="I131" i="8" s="1"/>
  <c r="L129" i="8"/>
  <c r="L128" i="8" s="1"/>
  <c r="L127" i="8" s="1"/>
  <c r="K129" i="8"/>
  <c r="K128" i="8" s="1"/>
  <c r="K127" i="8" s="1"/>
  <c r="J129" i="8"/>
  <c r="J128" i="8" s="1"/>
  <c r="J127" i="8" s="1"/>
  <c r="I129" i="8"/>
  <c r="I128" i="8" s="1"/>
  <c r="I127" i="8" s="1"/>
  <c r="L125" i="8"/>
  <c r="L124" i="8" s="1"/>
  <c r="L123" i="8" s="1"/>
  <c r="K125" i="8"/>
  <c r="K124" i="8" s="1"/>
  <c r="K123" i="8" s="1"/>
  <c r="J125" i="8"/>
  <c r="J124" i="8" s="1"/>
  <c r="J123" i="8" s="1"/>
  <c r="I125" i="8"/>
  <c r="I124" i="8" s="1"/>
  <c r="I123" i="8" s="1"/>
  <c r="L121" i="8"/>
  <c r="L120" i="8" s="1"/>
  <c r="L119" i="8" s="1"/>
  <c r="K121" i="8"/>
  <c r="K120" i="8" s="1"/>
  <c r="K119" i="8" s="1"/>
  <c r="J121" i="8"/>
  <c r="J120" i="8" s="1"/>
  <c r="J119" i="8" s="1"/>
  <c r="I121" i="8"/>
  <c r="I120" i="8" s="1"/>
  <c r="I119" i="8" s="1"/>
  <c r="L116" i="8"/>
  <c r="L115" i="8" s="1"/>
  <c r="L114" i="8" s="1"/>
  <c r="K116" i="8"/>
  <c r="K115" i="8" s="1"/>
  <c r="K114" i="8" s="1"/>
  <c r="J116" i="8"/>
  <c r="J115" i="8" s="1"/>
  <c r="J114" i="8" s="1"/>
  <c r="I116" i="8"/>
  <c r="I115" i="8" s="1"/>
  <c r="I114" i="8" s="1"/>
  <c r="L110" i="8"/>
  <c r="K110" i="8"/>
  <c r="J110" i="8"/>
  <c r="I110" i="8"/>
  <c r="L109" i="8"/>
  <c r="K109" i="8"/>
  <c r="J109" i="8"/>
  <c r="I109" i="8"/>
  <c r="L106" i="8"/>
  <c r="L105" i="8" s="1"/>
  <c r="L104" i="8" s="1"/>
  <c r="K106" i="8"/>
  <c r="K105" i="8" s="1"/>
  <c r="K104" i="8" s="1"/>
  <c r="J106" i="8"/>
  <c r="J105" i="8" s="1"/>
  <c r="J104" i="8" s="1"/>
  <c r="I106" i="8"/>
  <c r="I105" i="8" s="1"/>
  <c r="I104" i="8" s="1"/>
  <c r="L101" i="8"/>
  <c r="L100" i="8" s="1"/>
  <c r="L99" i="8" s="1"/>
  <c r="K101" i="8"/>
  <c r="K100" i="8" s="1"/>
  <c r="K99" i="8" s="1"/>
  <c r="J101" i="8"/>
  <c r="J100" i="8" s="1"/>
  <c r="J99" i="8" s="1"/>
  <c r="I101" i="8"/>
  <c r="I100" i="8" s="1"/>
  <c r="I99" i="8" s="1"/>
  <c r="L96" i="8"/>
  <c r="L95" i="8" s="1"/>
  <c r="L94" i="8" s="1"/>
  <c r="L93" i="8" s="1"/>
  <c r="K96" i="8"/>
  <c r="K95" i="8" s="1"/>
  <c r="K94" i="8" s="1"/>
  <c r="J96" i="8"/>
  <c r="J95" i="8" s="1"/>
  <c r="J94" i="8" s="1"/>
  <c r="I96" i="8"/>
  <c r="I95" i="8" s="1"/>
  <c r="I94" i="8" s="1"/>
  <c r="L89" i="8"/>
  <c r="K89" i="8"/>
  <c r="J89" i="8"/>
  <c r="J88" i="8" s="1"/>
  <c r="J87" i="8" s="1"/>
  <c r="J86" i="8" s="1"/>
  <c r="I89" i="8"/>
  <c r="L88" i="8"/>
  <c r="K88" i="8"/>
  <c r="I88" i="8"/>
  <c r="L87" i="8"/>
  <c r="L86" i="8" s="1"/>
  <c r="K87" i="8"/>
  <c r="K86" i="8" s="1"/>
  <c r="I87" i="8"/>
  <c r="I86" i="8" s="1"/>
  <c r="L84" i="8"/>
  <c r="K84" i="8"/>
  <c r="J84" i="8"/>
  <c r="I84" i="8"/>
  <c r="L83" i="8"/>
  <c r="L82" i="8" s="1"/>
  <c r="K83" i="8"/>
  <c r="K82" i="8" s="1"/>
  <c r="J83" i="8"/>
  <c r="J82" i="8" s="1"/>
  <c r="I83" i="8"/>
  <c r="I82" i="8" s="1"/>
  <c r="L78" i="8"/>
  <c r="K78" i="8"/>
  <c r="J78" i="8"/>
  <c r="I78" i="8"/>
  <c r="L77" i="8"/>
  <c r="K77" i="8"/>
  <c r="J77" i="8"/>
  <c r="I77" i="8"/>
  <c r="L73" i="8"/>
  <c r="K73" i="8"/>
  <c r="J73" i="8"/>
  <c r="J72" i="8" s="1"/>
  <c r="I73" i="8"/>
  <c r="L72" i="8"/>
  <c r="K72" i="8"/>
  <c r="I72" i="8"/>
  <c r="L68" i="8"/>
  <c r="L67" i="8" s="1"/>
  <c r="L66" i="8" s="1"/>
  <c r="K68" i="8"/>
  <c r="K67" i="8" s="1"/>
  <c r="K66" i="8" s="1"/>
  <c r="J68" i="8"/>
  <c r="J67" i="8" s="1"/>
  <c r="I68" i="8"/>
  <c r="I67" i="8" s="1"/>
  <c r="I66" i="8" s="1"/>
  <c r="L49" i="8"/>
  <c r="K49" i="8"/>
  <c r="J49" i="8"/>
  <c r="J48" i="8" s="1"/>
  <c r="J47" i="8" s="1"/>
  <c r="J46" i="8" s="1"/>
  <c r="I49" i="8"/>
  <c r="L48" i="8"/>
  <c r="K48" i="8"/>
  <c r="I48" i="8"/>
  <c r="L47" i="8"/>
  <c r="L46" i="8" s="1"/>
  <c r="K47" i="8"/>
  <c r="K46" i="8" s="1"/>
  <c r="I47" i="8"/>
  <c r="I46" i="8" s="1"/>
  <c r="L44" i="8"/>
  <c r="K44" i="8"/>
  <c r="J44" i="8"/>
  <c r="I44" i="8"/>
  <c r="L43" i="8"/>
  <c r="L42" i="8" s="1"/>
  <c r="K43" i="8"/>
  <c r="K42" i="8" s="1"/>
  <c r="J43" i="8"/>
  <c r="J42" i="8" s="1"/>
  <c r="I43" i="8"/>
  <c r="I42" i="8" s="1"/>
  <c r="L40" i="8"/>
  <c r="K40" i="8"/>
  <c r="J40" i="8"/>
  <c r="I40" i="8"/>
  <c r="L38" i="8"/>
  <c r="L37" i="8" s="1"/>
  <c r="L36" i="8" s="1"/>
  <c r="K38" i="8"/>
  <c r="K37" i="8" s="1"/>
  <c r="K36" i="8" s="1"/>
  <c r="J38" i="8"/>
  <c r="J37" i="8" s="1"/>
  <c r="J36" i="8" s="1"/>
  <c r="I38" i="8"/>
  <c r="I37" i="8" s="1"/>
  <c r="I36" i="8" s="1"/>
  <c r="J20" i="15"/>
  <c r="I20" i="15"/>
  <c r="H20" i="15"/>
  <c r="G20" i="15"/>
  <c r="F20" i="15"/>
  <c r="K15" i="15"/>
  <c r="K13" i="15"/>
  <c r="L365" i="20"/>
  <c r="L364" i="20" s="1"/>
  <c r="K365" i="20"/>
  <c r="J365" i="20"/>
  <c r="I365" i="20"/>
  <c r="K364" i="20"/>
  <c r="J364" i="20"/>
  <c r="I364" i="20"/>
  <c r="L362" i="20"/>
  <c r="K362" i="20"/>
  <c r="J362" i="20"/>
  <c r="I362" i="20"/>
  <c r="L361" i="20"/>
  <c r="K361" i="20"/>
  <c r="J361" i="20"/>
  <c r="I361" i="20"/>
  <c r="L359" i="20"/>
  <c r="K359" i="20"/>
  <c r="K358" i="20" s="1"/>
  <c r="J359" i="20"/>
  <c r="J358" i="20" s="1"/>
  <c r="I359" i="20"/>
  <c r="I358" i="20" s="1"/>
  <c r="L358" i="20"/>
  <c r="L355" i="20"/>
  <c r="L354" i="20" s="1"/>
  <c r="K355" i="20"/>
  <c r="J355" i="20"/>
  <c r="I355" i="20"/>
  <c r="K354" i="20"/>
  <c r="J354" i="20"/>
  <c r="I354" i="20"/>
  <c r="L351" i="20"/>
  <c r="K351" i="20"/>
  <c r="J351" i="20"/>
  <c r="I351" i="20"/>
  <c r="L350" i="20"/>
  <c r="K350" i="20"/>
  <c r="J350" i="20"/>
  <c r="I350" i="20"/>
  <c r="L347" i="20"/>
  <c r="K347" i="20"/>
  <c r="K346" i="20" s="1"/>
  <c r="K336" i="20" s="1"/>
  <c r="J347" i="20"/>
  <c r="J346" i="20" s="1"/>
  <c r="J336" i="20" s="1"/>
  <c r="I347" i="20"/>
  <c r="I346" i="20" s="1"/>
  <c r="I336" i="20" s="1"/>
  <c r="L346" i="20"/>
  <c r="L343" i="20"/>
  <c r="K343" i="20"/>
  <c r="J343" i="20"/>
  <c r="I343" i="20"/>
  <c r="L340" i="20"/>
  <c r="K340" i="20"/>
  <c r="J340" i="20"/>
  <c r="I340" i="20"/>
  <c r="L338" i="20"/>
  <c r="K338" i="20"/>
  <c r="J338" i="20"/>
  <c r="I338" i="20"/>
  <c r="L337" i="20"/>
  <c r="K337" i="20"/>
  <c r="J337" i="20"/>
  <c r="I337" i="20"/>
  <c r="L333" i="20"/>
  <c r="K333" i="20"/>
  <c r="J333" i="20"/>
  <c r="I333" i="20"/>
  <c r="L332" i="20"/>
  <c r="K332" i="20"/>
  <c r="J332" i="20"/>
  <c r="I332" i="20"/>
  <c r="L330" i="20"/>
  <c r="K330" i="20"/>
  <c r="K329" i="20" s="1"/>
  <c r="J330" i="20"/>
  <c r="J329" i="20" s="1"/>
  <c r="I330" i="20"/>
  <c r="I329" i="20" s="1"/>
  <c r="L329" i="20"/>
  <c r="L327" i="20"/>
  <c r="L326" i="20" s="1"/>
  <c r="K327" i="20"/>
  <c r="J327" i="20"/>
  <c r="I327" i="20"/>
  <c r="I326" i="20" s="1"/>
  <c r="K326" i="20"/>
  <c r="J326" i="20"/>
  <c r="L323" i="20"/>
  <c r="K323" i="20"/>
  <c r="J323" i="20"/>
  <c r="I323" i="20"/>
  <c r="L322" i="20"/>
  <c r="K322" i="20"/>
  <c r="J322" i="20"/>
  <c r="I322" i="20"/>
  <c r="L319" i="20"/>
  <c r="K319" i="20"/>
  <c r="K318" i="20" s="1"/>
  <c r="J319" i="20"/>
  <c r="J318" i="20" s="1"/>
  <c r="I319" i="20"/>
  <c r="I318" i="20" s="1"/>
  <c r="L318" i="20"/>
  <c r="L315" i="20"/>
  <c r="L314" i="20" s="1"/>
  <c r="K315" i="20"/>
  <c r="J315" i="20"/>
  <c r="I315" i="20"/>
  <c r="I314" i="20" s="1"/>
  <c r="K314" i="20"/>
  <c r="J314" i="20"/>
  <c r="L311" i="20"/>
  <c r="K311" i="20"/>
  <c r="J311" i="20"/>
  <c r="I311" i="20"/>
  <c r="L308" i="20"/>
  <c r="L305" i="20" s="1"/>
  <c r="L304" i="20" s="1"/>
  <c r="K308" i="20"/>
  <c r="J308" i="20"/>
  <c r="I308" i="20"/>
  <c r="I305" i="20" s="1"/>
  <c r="L306" i="20"/>
  <c r="K306" i="20"/>
  <c r="K305" i="20" s="1"/>
  <c r="J306" i="20"/>
  <c r="J305" i="20" s="1"/>
  <c r="I306" i="20"/>
  <c r="L300" i="20"/>
  <c r="K300" i="20"/>
  <c r="J300" i="20"/>
  <c r="I300" i="20"/>
  <c r="L299" i="20"/>
  <c r="K299" i="20"/>
  <c r="J299" i="20"/>
  <c r="I299" i="20"/>
  <c r="L297" i="20"/>
  <c r="K297" i="20"/>
  <c r="K296" i="20" s="1"/>
  <c r="J297" i="20"/>
  <c r="J296" i="20" s="1"/>
  <c r="I297" i="20"/>
  <c r="L296" i="20"/>
  <c r="I296" i="20"/>
  <c r="L294" i="20"/>
  <c r="L293" i="20" s="1"/>
  <c r="K294" i="20"/>
  <c r="J294" i="20"/>
  <c r="I294" i="20"/>
  <c r="I293" i="20" s="1"/>
  <c r="K293" i="20"/>
  <c r="J293" i="20"/>
  <c r="L290" i="20"/>
  <c r="K290" i="20"/>
  <c r="J290" i="20"/>
  <c r="I290" i="20"/>
  <c r="L289" i="20"/>
  <c r="K289" i="20"/>
  <c r="J289" i="20"/>
  <c r="I289" i="20"/>
  <c r="L286" i="20"/>
  <c r="K286" i="20"/>
  <c r="K285" i="20" s="1"/>
  <c r="J286" i="20"/>
  <c r="J285" i="20" s="1"/>
  <c r="I286" i="20"/>
  <c r="L285" i="20"/>
  <c r="I285" i="20"/>
  <c r="L282" i="20"/>
  <c r="L281" i="20" s="1"/>
  <c r="K282" i="20"/>
  <c r="J282" i="20"/>
  <c r="I282" i="20"/>
  <c r="I281" i="20" s="1"/>
  <c r="K281" i="20"/>
  <c r="J281" i="20"/>
  <c r="L278" i="20"/>
  <c r="K278" i="20"/>
  <c r="J278" i="20"/>
  <c r="I278" i="20"/>
  <c r="L275" i="20"/>
  <c r="K275" i="20"/>
  <c r="J275" i="20"/>
  <c r="I275" i="20"/>
  <c r="L273" i="20"/>
  <c r="L272" i="20" s="1"/>
  <c r="K273" i="20"/>
  <c r="K272" i="20" s="1"/>
  <c r="J273" i="20"/>
  <c r="J272" i="20" s="1"/>
  <c r="J271" i="20" s="1"/>
  <c r="I273" i="20"/>
  <c r="I272" i="20" s="1"/>
  <c r="I271" i="20" s="1"/>
  <c r="L268" i="20"/>
  <c r="K268" i="20"/>
  <c r="K267" i="20" s="1"/>
  <c r="J268" i="20"/>
  <c r="J267" i="20" s="1"/>
  <c r="I268" i="20"/>
  <c r="I267" i="20" s="1"/>
  <c r="L267" i="20"/>
  <c r="L265" i="20"/>
  <c r="L264" i="20" s="1"/>
  <c r="K265" i="20"/>
  <c r="J265" i="20"/>
  <c r="I265" i="20"/>
  <c r="I264" i="20" s="1"/>
  <c r="K264" i="20"/>
  <c r="J264" i="20"/>
  <c r="L262" i="20"/>
  <c r="L261" i="20" s="1"/>
  <c r="K262" i="20"/>
  <c r="K261" i="20" s="1"/>
  <c r="J262" i="20"/>
  <c r="J261" i="20" s="1"/>
  <c r="I262" i="20"/>
  <c r="I261" i="20"/>
  <c r="L258" i="20"/>
  <c r="K258" i="20"/>
  <c r="K257" i="20" s="1"/>
  <c r="J258" i="20"/>
  <c r="J257" i="20" s="1"/>
  <c r="I258" i="20"/>
  <c r="I257" i="20" s="1"/>
  <c r="L257" i="20"/>
  <c r="L254" i="20"/>
  <c r="L253" i="20" s="1"/>
  <c r="K254" i="20"/>
  <c r="J254" i="20"/>
  <c r="I254" i="20"/>
  <c r="I253" i="20" s="1"/>
  <c r="K253" i="20"/>
  <c r="J253" i="20"/>
  <c r="L250" i="20"/>
  <c r="K250" i="20"/>
  <c r="J250" i="20"/>
  <c r="I250" i="20"/>
  <c r="L249" i="20"/>
  <c r="K249" i="20"/>
  <c r="J249" i="20"/>
  <c r="I249" i="20"/>
  <c r="L246" i="20"/>
  <c r="K246" i="20"/>
  <c r="J246" i="20"/>
  <c r="I246" i="20"/>
  <c r="L243" i="20"/>
  <c r="K243" i="20"/>
  <c r="J243" i="20"/>
  <c r="I243" i="20"/>
  <c r="L241" i="20"/>
  <c r="L240" i="20" s="1"/>
  <c r="L239" i="20" s="1"/>
  <c r="K241" i="20"/>
  <c r="J241" i="20"/>
  <c r="I241" i="20"/>
  <c r="I240" i="20" s="1"/>
  <c r="K240" i="20"/>
  <c r="J240" i="20"/>
  <c r="J239" i="20" s="1"/>
  <c r="J238" i="20" s="1"/>
  <c r="L234" i="20"/>
  <c r="L233" i="20" s="1"/>
  <c r="L232" i="20" s="1"/>
  <c r="K234" i="20"/>
  <c r="K233" i="20" s="1"/>
  <c r="K232" i="20" s="1"/>
  <c r="J234" i="20"/>
  <c r="J233" i="20" s="1"/>
  <c r="J232" i="20" s="1"/>
  <c r="I234" i="20"/>
  <c r="I233" i="20"/>
  <c r="I232" i="20"/>
  <c r="L230" i="20"/>
  <c r="L229" i="20" s="1"/>
  <c r="L228" i="20" s="1"/>
  <c r="K230" i="20"/>
  <c r="K229" i="20" s="1"/>
  <c r="K228" i="20" s="1"/>
  <c r="J230" i="20"/>
  <c r="J229" i="20" s="1"/>
  <c r="J228" i="20" s="1"/>
  <c r="I230" i="20"/>
  <c r="I229" i="20" s="1"/>
  <c r="I228" i="20" s="1"/>
  <c r="L221" i="20"/>
  <c r="L220" i="20" s="1"/>
  <c r="K221" i="20"/>
  <c r="K220" i="20" s="1"/>
  <c r="J221" i="20"/>
  <c r="J220" i="20" s="1"/>
  <c r="I221" i="20"/>
  <c r="I220" i="20" s="1"/>
  <c r="L218" i="20"/>
  <c r="K218" i="20"/>
  <c r="J218" i="20"/>
  <c r="I218" i="20"/>
  <c r="L217" i="20"/>
  <c r="L216" i="20" s="1"/>
  <c r="K217" i="20"/>
  <c r="J217" i="20"/>
  <c r="I217" i="20"/>
  <c r="I216" i="20" s="1"/>
  <c r="L211" i="20"/>
  <c r="K211" i="20"/>
  <c r="J211" i="20"/>
  <c r="I211" i="20"/>
  <c r="L210" i="20"/>
  <c r="L209" i="20" s="1"/>
  <c r="K210" i="20"/>
  <c r="K209" i="20" s="1"/>
  <c r="J210" i="20"/>
  <c r="J209" i="20" s="1"/>
  <c r="I210" i="20"/>
  <c r="I209" i="20" s="1"/>
  <c r="L207" i="20"/>
  <c r="K207" i="20"/>
  <c r="J207" i="20"/>
  <c r="I207" i="20"/>
  <c r="L206" i="20"/>
  <c r="K206" i="20"/>
  <c r="J206" i="20"/>
  <c r="I206" i="20"/>
  <c r="L202" i="20"/>
  <c r="K202" i="20"/>
  <c r="J202" i="20"/>
  <c r="I202" i="20"/>
  <c r="L201" i="20"/>
  <c r="K201" i="20"/>
  <c r="J201" i="20"/>
  <c r="I201" i="20"/>
  <c r="L196" i="20"/>
  <c r="L195" i="20" s="1"/>
  <c r="L186" i="20" s="1"/>
  <c r="K196" i="20"/>
  <c r="K195" i="20" s="1"/>
  <c r="J196" i="20"/>
  <c r="J195" i="20" s="1"/>
  <c r="I196" i="20"/>
  <c r="I195" i="20" s="1"/>
  <c r="I186" i="20" s="1"/>
  <c r="L191" i="20"/>
  <c r="K191" i="20"/>
  <c r="J191" i="20"/>
  <c r="I191" i="20"/>
  <c r="L190" i="20"/>
  <c r="K190" i="20"/>
  <c r="J190" i="20"/>
  <c r="I190" i="20"/>
  <c r="L188" i="20"/>
  <c r="K188" i="20"/>
  <c r="J188" i="20"/>
  <c r="I188" i="20"/>
  <c r="L187" i="20"/>
  <c r="K187" i="20"/>
  <c r="J187" i="20"/>
  <c r="I187" i="20"/>
  <c r="L180" i="20"/>
  <c r="L179" i="20" s="1"/>
  <c r="K180" i="20"/>
  <c r="K179" i="20" s="1"/>
  <c r="J180" i="20"/>
  <c r="J179" i="20" s="1"/>
  <c r="I180" i="20"/>
  <c r="I179" i="20" s="1"/>
  <c r="L175" i="20"/>
  <c r="K175" i="20"/>
  <c r="J175" i="20"/>
  <c r="I175" i="20"/>
  <c r="L174" i="20"/>
  <c r="K174" i="20"/>
  <c r="K173" i="20" s="1"/>
  <c r="J174" i="20"/>
  <c r="I174" i="20"/>
  <c r="L171" i="20"/>
  <c r="K171" i="20"/>
  <c r="J171" i="20"/>
  <c r="I171" i="20"/>
  <c r="I170" i="20" s="1"/>
  <c r="I169" i="20" s="1"/>
  <c r="L170" i="20"/>
  <c r="L169" i="20" s="1"/>
  <c r="K170" i="20"/>
  <c r="K169" i="20" s="1"/>
  <c r="K168" i="20" s="1"/>
  <c r="J170" i="20"/>
  <c r="J169" i="20" s="1"/>
  <c r="L166" i="20"/>
  <c r="L165" i="20" s="1"/>
  <c r="K166" i="20"/>
  <c r="K165" i="20" s="1"/>
  <c r="J166" i="20"/>
  <c r="J165" i="20" s="1"/>
  <c r="I166" i="20"/>
  <c r="I165" i="20" s="1"/>
  <c r="L161" i="20"/>
  <c r="K161" i="20"/>
  <c r="J161" i="20"/>
  <c r="I161" i="20"/>
  <c r="I160" i="20" s="1"/>
  <c r="I159" i="20" s="1"/>
  <c r="I158" i="20" s="1"/>
  <c r="L160" i="20"/>
  <c r="L159" i="20" s="1"/>
  <c r="L158" i="20" s="1"/>
  <c r="K160" i="20"/>
  <c r="K159" i="20" s="1"/>
  <c r="K158" i="20" s="1"/>
  <c r="J160" i="20"/>
  <c r="J159" i="20" s="1"/>
  <c r="J158" i="20" s="1"/>
  <c r="L155" i="20"/>
  <c r="L154" i="20" s="1"/>
  <c r="L153" i="20" s="1"/>
  <c r="K155" i="20"/>
  <c r="K154" i="20" s="1"/>
  <c r="K153" i="20" s="1"/>
  <c r="J155" i="20"/>
  <c r="J154" i="20" s="1"/>
  <c r="J153" i="20" s="1"/>
  <c r="I155" i="20"/>
  <c r="I154" i="20"/>
  <c r="I153" i="20"/>
  <c r="L151" i="20"/>
  <c r="L150" i="20" s="1"/>
  <c r="K151" i="20"/>
  <c r="K150" i="20" s="1"/>
  <c r="J151" i="20"/>
  <c r="J150" i="20" s="1"/>
  <c r="I151" i="20"/>
  <c r="I150" i="20"/>
  <c r="L147" i="20"/>
  <c r="K147" i="20"/>
  <c r="J147" i="20"/>
  <c r="I147" i="20"/>
  <c r="I146" i="20" s="1"/>
  <c r="I145" i="20" s="1"/>
  <c r="L146" i="20"/>
  <c r="L145" i="20" s="1"/>
  <c r="K146" i="20"/>
  <c r="K145" i="20" s="1"/>
  <c r="J146" i="20"/>
  <c r="J145" i="20" s="1"/>
  <c r="L142" i="20"/>
  <c r="K142" i="20"/>
  <c r="J142" i="20"/>
  <c r="I142" i="20"/>
  <c r="I141" i="20" s="1"/>
  <c r="I140" i="20" s="1"/>
  <c r="I139" i="20" s="1"/>
  <c r="L141" i="20"/>
  <c r="L140" i="20" s="1"/>
  <c r="L139" i="20" s="1"/>
  <c r="K141" i="20"/>
  <c r="K140" i="20" s="1"/>
  <c r="K139" i="20" s="1"/>
  <c r="J141" i="20"/>
  <c r="J140" i="20" s="1"/>
  <c r="J139" i="20" s="1"/>
  <c r="L137" i="20"/>
  <c r="L136" i="20" s="1"/>
  <c r="L135" i="20" s="1"/>
  <c r="K137" i="20"/>
  <c r="K136" i="20" s="1"/>
  <c r="K135" i="20" s="1"/>
  <c r="J137" i="20"/>
  <c r="J136" i="20" s="1"/>
  <c r="J135" i="20" s="1"/>
  <c r="I137" i="20"/>
  <c r="I136" i="20"/>
  <c r="I135" i="20"/>
  <c r="L133" i="20"/>
  <c r="L132" i="20" s="1"/>
  <c r="L131" i="20" s="1"/>
  <c r="K133" i="20"/>
  <c r="K132" i="20" s="1"/>
  <c r="K131" i="20" s="1"/>
  <c r="J133" i="20"/>
  <c r="J132" i="20" s="1"/>
  <c r="J131" i="20" s="1"/>
  <c r="I133" i="20"/>
  <c r="I132" i="20"/>
  <c r="I131" i="20"/>
  <c r="L129" i="20"/>
  <c r="L128" i="20" s="1"/>
  <c r="L127" i="20" s="1"/>
  <c r="K129" i="20"/>
  <c r="K128" i="20" s="1"/>
  <c r="K127" i="20" s="1"/>
  <c r="J129" i="20"/>
  <c r="J128" i="20" s="1"/>
  <c r="J127" i="20" s="1"/>
  <c r="I129" i="20"/>
  <c r="I128" i="20" s="1"/>
  <c r="I127" i="20" s="1"/>
  <c r="L125" i="20"/>
  <c r="L124" i="20" s="1"/>
  <c r="L123" i="20" s="1"/>
  <c r="K125" i="20"/>
  <c r="K124" i="20" s="1"/>
  <c r="K123" i="20" s="1"/>
  <c r="J125" i="20"/>
  <c r="J124" i="20" s="1"/>
  <c r="J123" i="20" s="1"/>
  <c r="I125" i="20"/>
  <c r="I124" i="20" s="1"/>
  <c r="I123" i="20" s="1"/>
  <c r="L121" i="20"/>
  <c r="L120" i="20" s="1"/>
  <c r="L119" i="20" s="1"/>
  <c r="K121" i="20"/>
  <c r="K120" i="20" s="1"/>
  <c r="K119" i="20" s="1"/>
  <c r="J121" i="20"/>
  <c r="J120" i="20" s="1"/>
  <c r="J119" i="20" s="1"/>
  <c r="I121" i="20"/>
  <c r="I120" i="20" s="1"/>
  <c r="I119" i="20" s="1"/>
  <c r="L116" i="20"/>
  <c r="L115" i="20" s="1"/>
  <c r="L114" i="20" s="1"/>
  <c r="K116" i="20"/>
  <c r="K115" i="20" s="1"/>
  <c r="K114" i="20" s="1"/>
  <c r="J116" i="20"/>
  <c r="J115" i="20" s="1"/>
  <c r="J114" i="20" s="1"/>
  <c r="I116" i="20"/>
  <c r="I115" i="20" s="1"/>
  <c r="I114" i="20" s="1"/>
  <c r="L110" i="20"/>
  <c r="K110" i="20"/>
  <c r="K109" i="20" s="1"/>
  <c r="J110" i="20"/>
  <c r="I110" i="20"/>
  <c r="L109" i="20"/>
  <c r="J109" i="20"/>
  <c r="I109" i="20"/>
  <c r="L106" i="20"/>
  <c r="L105" i="20" s="1"/>
  <c r="L104" i="20" s="1"/>
  <c r="K106" i="20"/>
  <c r="K105" i="20" s="1"/>
  <c r="J106" i="20"/>
  <c r="J105" i="20" s="1"/>
  <c r="J104" i="20" s="1"/>
  <c r="I106" i="20"/>
  <c r="I105" i="20" s="1"/>
  <c r="I104" i="20" s="1"/>
  <c r="L101" i="20"/>
  <c r="L100" i="20" s="1"/>
  <c r="L99" i="20" s="1"/>
  <c r="K101" i="20"/>
  <c r="K100" i="20" s="1"/>
  <c r="K99" i="20" s="1"/>
  <c r="J101" i="20"/>
  <c r="J100" i="20" s="1"/>
  <c r="J99" i="20" s="1"/>
  <c r="I101" i="20"/>
  <c r="I100" i="20" s="1"/>
  <c r="I99" i="20" s="1"/>
  <c r="L96" i="20"/>
  <c r="L95" i="20" s="1"/>
  <c r="L94" i="20" s="1"/>
  <c r="K96" i="20"/>
  <c r="K95" i="20" s="1"/>
  <c r="K94" i="20" s="1"/>
  <c r="J96" i="20"/>
  <c r="J95" i="20" s="1"/>
  <c r="J94" i="20" s="1"/>
  <c r="I96" i="20"/>
  <c r="I95" i="20" s="1"/>
  <c r="I94" i="20" s="1"/>
  <c r="I93" i="20" s="1"/>
  <c r="L89" i="20"/>
  <c r="L88" i="20" s="1"/>
  <c r="L87" i="20" s="1"/>
  <c r="L86" i="20" s="1"/>
  <c r="K89" i="20"/>
  <c r="K88" i="20" s="1"/>
  <c r="K87" i="20" s="1"/>
  <c r="K86" i="20" s="1"/>
  <c r="J89" i="20"/>
  <c r="J88" i="20" s="1"/>
  <c r="J87" i="20" s="1"/>
  <c r="J86" i="20" s="1"/>
  <c r="I89" i="20"/>
  <c r="I88" i="20"/>
  <c r="I87" i="20" s="1"/>
  <c r="I86" i="20" s="1"/>
  <c r="L84" i="20"/>
  <c r="L83" i="20" s="1"/>
  <c r="L82" i="20" s="1"/>
  <c r="K84" i="20"/>
  <c r="J84" i="20"/>
  <c r="I84" i="20"/>
  <c r="I83" i="20" s="1"/>
  <c r="I82" i="20" s="1"/>
  <c r="K83" i="20"/>
  <c r="K82" i="20" s="1"/>
  <c r="J83" i="20"/>
  <c r="J82" i="20" s="1"/>
  <c r="L78" i="20"/>
  <c r="L77" i="20" s="1"/>
  <c r="K78" i="20"/>
  <c r="J78" i="20"/>
  <c r="I78" i="20"/>
  <c r="I77" i="20" s="1"/>
  <c r="K77" i="20"/>
  <c r="J77" i="20"/>
  <c r="L73" i="20"/>
  <c r="K73" i="20"/>
  <c r="J73" i="20"/>
  <c r="I73" i="20"/>
  <c r="L72" i="20"/>
  <c r="K72" i="20"/>
  <c r="J72" i="20"/>
  <c r="I72" i="20"/>
  <c r="L68" i="20"/>
  <c r="L67" i="20" s="1"/>
  <c r="K68" i="20"/>
  <c r="K67" i="20" s="1"/>
  <c r="K66" i="20" s="1"/>
  <c r="J68" i="20"/>
  <c r="J67" i="20" s="1"/>
  <c r="J66" i="20" s="1"/>
  <c r="I68" i="20"/>
  <c r="I67" i="20" s="1"/>
  <c r="L49" i="20"/>
  <c r="K49" i="20"/>
  <c r="K48" i="20" s="1"/>
  <c r="K47" i="20" s="1"/>
  <c r="K46" i="20" s="1"/>
  <c r="J49" i="20"/>
  <c r="I49" i="20"/>
  <c r="L48" i="20"/>
  <c r="L47" i="20" s="1"/>
  <c r="L46" i="20" s="1"/>
  <c r="J48" i="20"/>
  <c r="I48" i="20"/>
  <c r="I47" i="20" s="1"/>
  <c r="I46" i="20" s="1"/>
  <c r="J47" i="20"/>
  <c r="J46" i="20" s="1"/>
  <c r="L44" i="20"/>
  <c r="L43" i="20" s="1"/>
  <c r="L42" i="20" s="1"/>
  <c r="K44" i="20"/>
  <c r="J44" i="20"/>
  <c r="I44" i="20"/>
  <c r="I43" i="20" s="1"/>
  <c r="I42" i="20" s="1"/>
  <c r="K43" i="20"/>
  <c r="K42" i="20" s="1"/>
  <c r="J43" i="20"/>
  <c r="J42" i="20" s="1"/>
  <c r="L40" i="20"/>
  <c r="K40" i="20"/>
  <c r="J40" i="20"/>
  <c r="I40" i="20"/>
  <c r="I37" i="20" s="1"/>
  <c r="I36" i="20" s="1"/>
  <c r="I35" i="20" s="1"/>
  <c r="L38" i="20"/>
  <c r="K38" i="20"/>
  <c r="K37" i="20" s="1"/>
  <c r="K36" i="20" s="1"/>
  <c r="K35" i="20" s="1"/>
  <c r="J38" i="20"/>
  <c r="J37" i="20" s="1"/>
  <c r="J36" i="20" s="1"/>
  <c r="I38" i="20"/>
  <c r="L37" i="20"/>
  <c r="L36" i="20"/>
  <c r="L35" i="20" s="1"/>
  <c r="L365" i="6"/>
  <c r="L364" i="6" s="1"/>
  <c r="K365" i="6"/>
  <c r="K364" i="6" s="1"/>
  <c r="J365" i="6"/>
  <c r="I365" i="6"/>
  <c r="I364" i="6" s="1"/>
  <c r="J364" i="6"/>
  <c r="L362" i="6"/>
  <c r="K362" i="6"/>
  <c r="J362" i="6"/>
  <c r="I362" i="6"/>
  <c r="I361" i="6" s="1"/>
  <c r="L361" i="6"/>
  <c r="K361" i="6"/>
  <c r="J361" i="6"/>
  <c r="L359" i="6"/>
  <c r="L358" i="6" s="1"/>
  <c r="K359" i="6"/>
  <c r="K358" i="6" s="1"/>
  <c r="J359" i="6"/>
  <c r="J358" i="6" s="1"/>
  <c r="I359" i="6"/>
  <c r="I358" i="6"/>
  <c r="L355" i="6"/>
  <c r="L354" i="6" s="1"/>
  <c r="K355" i="6"/>
  <c r="K354" i="6" s="1"/>
  <c r="J355" i="6"/>
  <c r="I355" i="6"/>
  <c r="I354" i="6" s="1"/>
  <c r="J354" i="6"/>
  <c r="L351" i="6"/>
  <c r="K351" i="6"/>
  <c r="J351" i="6"/>
  <c r="I351" i="6"/>
  <c r="I350" i="6" s="1"/>
  <c r="L350" i="6"/>
  <c r="K350" i="6"/>
  <c r="J350" i="6"/>
  <c r="L347" i="6"/>
  <c r="L346" i="6" s="1"/>
  <c r="K347" i="6"/>
  <c r="J347" i="6"/>
  <c r="J346" i="6" s="1"/>
  <c r="I347" i="6"/>
  <c r="K346" i="6"/>
  <c r="I346" i="6"/>
  <c r="L343" i="6"/>
  <c r="K343" i="6"/>
  <c r="J343" i="6"/>
  <c r="I343" i="6"/>
  <c r="L340" i="6"/>
  <c r="K340" i="6"/>
  <c r="J340" i="6"/>
  <c r="I340" i="6"/>
  <c r="L338" i="6"/>
  <c r="K338" i="6"/>
  <c r="K337" i="6" s="1"/>
  <c r="K336" i="6" s="1"/>
  <c r="J338" i="6"/>
  <c r="I338" i="6"/>
  <c r="I337" i="6" s="1"/>
  <c r="I336" i="6" s="1"/>
  <c r="L337" i="6"/>
  <c r="L336" i="6" s="1"/>
  <c r="J337" i="6"/>
  <c r="L333" i="6"/>
  <c r="K333" i="6"/>
  <c r="K332" i="6" s="1"/>
  <c r="J333" i="6"/>
  <c r="I333" i="6"/>
  <c r="I332" i="6" s="1"/>
  <c r="L332" i="6"/>
  <c r="J332" i="6"/>
  <c r="L330" i="6"/>
  <c r="L329" i="6" s="1"/>
  <c r="K330" i="6"/>
  <c r="J330" i="6"/>
  <c r="J329" i="6" s="1"/>
  <c r="I330" i="6"/>
  <c r="K329" i="6"/>
  <c r="I329" i="6"/>
  <c r="L327" i="6"/>
  <c r="L326" i="6" s="1"/>
  <c r="K327" i="6"/>
  <c r="K326" i="6" s="1"/>
  <c r="J327" i="6"/>
  <c r="I327" i="6"/>
  <c r="I326" i="6" s="1"/>
  <c r="J326" i="6"/>
  <c r="L323" i="6"/>
  <c r="K323" i="6"/>
  <c r="K322" i="6" s="1"/>
  <c r="J323" i="6"/>
  <c r="I323" i="6"/>
  <c r="I322" i="6" s="1"/>
  <c r="L322" i="6"/>
  <c r="J322" i="6"/>
  <c r="L319" i="6"/>
  <c r="L318" i="6" s="1"/>
  <c r="K319" i="6"/>
  <c r="J319" i="6"/>
  <c r="J318" i="6" s="1"/>
  <c r="I319" i="6"/>
  <c r="K318" i="6"/>
  <c r="I318" i="6"/>
  <c r="L315" i="6"/>
  <c r="L314" i="6" s="1"/>
  <c r="K315" i="6"/>
  <c r="K314" i="6" s="1"/>
  <c r="J315" i="6"/>
  <c r="I315" i="6"/>
  <c r="I314" i="6" s="1"/>
  <c r="J314" i="6"/>
  <c r="L311" i="6"/>
  <c r="K311" i="6"/>
  <c r="J311" i="6"/>
  <c r="I311" i="6"/>
  <c r="L308" i="6"/>
  <c r="K308" i="6"/>
  <c r="J308" i="6"/>
  <c r="I308" i="6"/>
  <c r="L306" i="6"/>
  <c r="L305" i="6" s="1"/>
  <c r="L304" i="6" s="1"/>
  <c r="K306" i="6"/>
  <c r="J306" i="6"/>
  <c r="J305" i="6" s="1"/>
  <c r="I306" i="6"/>
  <c r="K305" i="6"/>
  <c r="K304" i="6" s="1"/>
  <c r="K303" i="6" s="1"/>
  <c r="I305" i="6"/>
  <c r="L300" i="6"/>
  <c r="K300" i="6"/>
  <c r="K299" i="6" s="1"/>
  <c r="J300" i="6"/>
  <c r="I300" i="6"/>
  <c r="I299" i="6" s="1"/>
  <c r="L299" i="6"/>
  <c r="J299" i="6"/>
  <c r="L297" i="6"/>
  <c r="L296" i="6" s="1"/>
  <c r="K297" i="6"/>
  <c r="J297" i="6"/>
  <c r="J296" i="6" s="1"/>
  <c r="I297" i="6"/>
  <c r="K296" i="6"/>
  <c r="I296" i="6"/>
  <c r="L294" i="6"/>
  <c r="L293" i="6" s="1"/>
  <c r="K294" i="6"/>
  <c r="K293" i="6" s="1"/>
  <c r="J294" i="6"/>
  <c r="I294" i="6"/>
  <c r="I293" i="6" s="1"/>
  <c r="J293" i="6"/>
  <c r="L290" i="6"/>
  <c r="K290" i="6"/>
  <c r="K289" i="6" s="1"/>
  <c r="J290" i="6"/>
  <c r="I290" i="6"/>
  <c r="I289" i="6" s="1"/>
  <c r="L289" i="6"/>
  <c r="J289" i="6"/>
  <c r="L286" i="6"/>
  <c r="L285" i="6" s="1"/>
  <c r="K286" i="6"/>
  <c r="J286" i="6"/>
  <c r="J285" i="6" s="1"/>
  <c r="I286" i="6"/>
  <c r="K285" i="6"/>
  <c r="I285" i="6"/>
  <c r="L282" i="6"/>
  <c r="L281" i="6" s="1"/>
  <c r="K282" i="6"/>
  <c r="K281" i="6" s="1"/>
  <c r="J282" i="6"/>
  <c r="I282" i="6"/>
  <c r="I281" i="6" s="1"/>
  <c r="J281" i="6"/>
  <c r="L278" i="6"/>
  <c r="K278" i="6"/>
  <c r="J278" i="6"/>
  <c r="I278" i="6"/>
  <c r="L275" i="6"/>
  <c r="K275" i="6"/>
  <c r="J275" i="6"/>
  <c r="I275" i="6"/>
  <c r="L273" i="6"/>
  <c r="L272" i="6" s="1"/>
  <c r="L271" i="6" s="1"/>
  <c r="K273" i="6"/>
  <c r="J273" i="6"/>
  <c r="J272" i="6" s="1"/>
  <c r="I273" i="6"/>
  <c r="K272" i="6"/>
  <c r="K271" i="6" s="1"/>
  <c r="I272" i="6"/>
  <c r="L268" i="6"/>
  <c r="L267" i="6" s="1"/>
  <c r="K268" i="6"/>
  <c r="J268" i="6"/>
  <c r="J267" i="6" s="1"/>
  <c r="I268" i="6"/>
  <c r="K267" i="6"/>
  <c r="I267" i="6"/>
  <c r="L265" i="6"/>
  <c r="L264" i="6" s="1"/>
  <c r="K265" i="6"/>
  <c r="K264" i="6" s="1"/>
  <c r="J265" i="6"/>
  <c r="I265" i="6"/>
  <c r="I264" i="6" s="1"/>
  <c r="J264" i="6"/>
  <c r="L262" i="6"/>
  <c r="K262" i="6"/>
  <c r="K261" i="6" s="1"/>
  <c r="J262" i="6"/>
  <c r="I262" i="6"/>
  <c r="I261" i="6" s="1"/>
  <c r="L261" i="6"/>
  <c r="J261" i="6"/>
  <c r="L258" i="6"/>
  <c r="L257" i="6" s="1"/>
  <c r="K258" i="6"/>
  <c r="J258" i="6"/>
  <c r="J257" i="6" s="1"/>
  <c r="I258" i="6"/>
  <c r="K257" i="6"/>
  <c r="I257" i="6"/>
  <c r="L254" i="6"/>
  <c r="L253" i="6" s="1"/>
  <c r="K254" i="6"/>
  <c r="K253" i="6" s="1"/>
  <c r="J254" i="6"/>
  <c r="I254" i="6"/>
  <c r="I253" i="6" s="1"/>
  <c r="J253" i="6"/>
  <c r="L250" i="6"/>
  <c r="K250" i="6"/>
  <c r="K249" i="6" s="1"/>
  <c r="J250" i="6"/>
  <c r="I250" i="6"/>
  <c r="I249" i="6" s="1"/>
  <c r="L249" i="6"/>
  <c r="J249" i="6"/>
  <c r="L246" i="6"/>
  <c r="K246" i="6"/>
  <c r="J246" i="6"/>
  <c r="I246" i="6"/>
  <c r="L243" i="6"/>
  <c r="K243" i="6"/>
  <c r="J243" i="6"/>
  <c r="I243" i="6"/>
  <c r="L241" i="6"/>
  <c r="L240" i="6" s="1"/>
  <c r="L239" i="6" s="1"/>
  <c r="L238" i="6" s="1"/>
  <c r="K241" i="6"/>
  <c r="K240" i="6" s="1"/>
  <c r="K239" i="6" s="1"/>
  <c r="J241" i="6"/>
  <c r="I241" i="6"/>
  <c r="I240" i="6" s="1"/>
  <c r="I239" i="6" s="1"/>
  <c r="J240" i="6"/>
  <c r="J239" i="6" s="1"/>
  <c r="L234" i="6"/>
  <c r="L233" i="6" s="1"/>
  <c r="L232" i="6" s="1"/>
  <c r="K234" i="6"/>
  <c r="J234" i="6"/>
  <c r="J233" i="6" s="1"/>
  <c r="J232" i="6" s="1"/>
  <c r="I234" i="6"/>
  <c r="K233" i="6"/>
  <c r="K232" i="6" s="1"/>
  <c r="I233" i="6"/>
  <c r="I232" i="6" s="1"/>
  <c r="L230" i="6"/>
  <c r="L229" i="6" s="1"/>
  <c r="L228" i="6" s="1"/>
  <c r="K230" i="6"/>
  <c r="J230" i="6"/>
  <c r="J229" i="6" s="1"/>
  <c r="J228" i="6" s="1"/>
  <c r="I230" i="6"/>
  <c r="K229" i="6"/>
  <c r="K228" i="6" s="1"/>
  <c r="I229" i="6"/>
  <c r="I228" i="6" s="1"/>
  <c r="L221" i="6"/>
  <c r="L220" i="6" s="1"/>
  <c r="K221" i="6"/>
  <c r="J221" i="6"/>
  <c r="J220" i="6" s="1"/>
  <c r="I221" i="6"/>
  <c r="K220" i="6"/>
  <c r="I220" i="6"/>
  <c r="L218" i="6"/>
  <c r="L217" i="6" s="1"/>
  <c r="L216" i="6" s="1"/>
  <c r="K218" i="6"/>
  <c r="J218" i="6"/>
  <c r="I218" i="6"/>
  <c r="I217" i="6" s="1"/>
  <c r="I216" i="6" s="1"/>
  <c r="K217" i="6"/>
  <c r="J217" i="6"/>
  <c r="J216" i="6" s="1"/>
  <c r="K216" i="6"/>
  <c r="L211" i="6"/>
  <c r="L210" i="6" s="1"/>
  <c r="L209" i="6" s="1"/>
  <c r="K211" i="6"/>
  <c r="K210" i="6" s="1"/>
  <c r="K209" i="6" s="1"/>
  <c r="J211" i="6"/>
  <c r="I211" i="6"/>
  <c r="I210" i="6" s="1"/>
  <c r="I209" i="6" s="1"/>
  <c r="J210" i="6"/>
  <c r="J209" i="6" s="1"/>
  <c r="L207" i="6"/>
  <c r="L206" i="6" s="1"/>
  <c r="K207" i="6"/>
  <c r="J207" i="6"/>
  <c r="I207" i="6"/>
  <c r="I206" i="6" s="1"/>
  <c r="K206" i="6"/>
  <c r="J206" i="6"/>
  <c r="L202" i="6"/>
  <c r="K202" i="6"/>
  <c r="K201" i="6" s="1"/>
  <c r="J202" i="6"/>
  <c r="I202" i="6"/>
  <c r="I201" i="6" s="1"/>
  <c r="L201" i="6"/>
  <c r="J201" i="6"/>
  <c r="L196" i="6"/>
  <c r="L195" i="6" s="1"/>
  <c r="K196" i="6"/>
  <c r="J196" i="6"/>
  <c r="J195" i="6" s="1"/>
  <c r="J186" i="6" s="1"/>
  <c r="I196" i="6"/>
  <c r="K195" i="6"/>
  <c r="I195" i="6"/>
  <c r="L191" i="6"/>
  <c r="L190" i="6" s="1"/>
  <c r="K191" i="6"/>
  <c r="K190" i="6" s="1"/>
  <c r="J191" i="6"/>
  <c r="I191" i="6"/>
  <c r="I190" i="6" s="1"/>
  <c r="J190" i="6"/>
  <c r="L188" i="6"/>
  <c r="K188" i="6"/>
  <c r="K187" i="6" s="1"/>
  <c r="K186" i="6" s="1"/>
  <c r="J188" i="6"/>
  <c r="I188" i="6"/>
  <c r="I187" i="6" s="1"/>
  <c r="I186" i="6" s="1"/>
  <c r="L187" i="6"/>
  <c r="L186" i="6" s="1"/>
  <c r="L185" i="6" s="1"/>
  <c r="J187" i="6"/>
  <c r="L180" i="6"/>
  <c r="L179" i="6" s="1"/>
  <c r="K180" i="6"/>
  <c r="J180" i="6"/>
  <c r="J179" i="6" s="1"/>
  <c r="I180" i="6"/>
  <c r="K179" i="6"/>
  <c r="I179" i="6"/>
  <c r="L175" i="6"/>
  <c r="L174" i="6" s="1"/>
  <c r="K175" i="6"/>
  <c r="K174" i="6" s="1"/>
  <c r="K173" i="6" s="1"/>
  <c r="J175" i="6"/>
  <c r="I175" i="6"/>
  <c r="I174" i="6" s="1"/>
  <c r="I173" i="6" s="1"/>
  <c r="J174" i="6"/>
  <c r="J173" i="6" s="1"/>
  <c r="L171" i="6"/>
  <c r="L170" i="6" s="1"/>
  <c r="L169" i="6" s="1"/>
  <c r="K171" i="6"/>
  <c r="K170" i="6" s="1"/>
  <c r="K169" i="6" s="1"/>
  <c r="K168" i="6" s="1"/>
  <c r="J171" i="6"/>
  <c r="I171" i="6"/>
  <c r="I170" i="6" s="1"/>
  <c r="I169" i="6" s="1"/>
  <c r="J170" i="6"/>
  <c r="J169" i="6" s="1"/>
  <c r="J168" i="6" s="1"/>
  <c r="L166" i="6"/>
  <c r="L165" i="6" s="1"/>
  <c r="K166" i="6"/>
  <c r="J166" i="6"/>
  <c r="J165" i="6" s="1"/>
  <c r="I166" i="6"/>
  <c r="K165" i="6"/>
  <c r="I165" i="6"/>
  <c r="L161" i="6"/>
  <c r="L160" i="6" s="1"/>
  <c r="L159" i="6" s="1"/>
  <c r="L158" i="6" s="1"/>
  <c r="K161" i="6"/>
  <c r="K160" i="6" s="1"/>
  <c r="K159" i="6" s="1"/>
  <c r="K158" i="6" s="1"/>
  <c r="J161" i="6"/>
  <c r="I161" i="6"/>
  <c r="I160" i="6" s="1"/>
  <c r="I159" i="6" s="1"/>
  <c r="I158" i="6" s="1"/>
  <c r="J160" i="6"/>
  <c r="L155" i="6"/>
  <c r="L154" i="6" s="1"/>
  <c r="L153" i="6" s="1"/>
  <c r="K155" i="6"/>
  <c r="J155" i="6"/>
  <c r="J154" i="6" s="1"/>
  <c r="J153" i="6" s="1"/>
  <c r="I155" i="6"/>
  <c r="K154" i="6"/>
  <c r="K153" i="6" s="1"/>
  <c r="I154" i="6"/>
  <c r="I153" i="6" s="1"/>
  <c r="L151" i="6"/>
  <c r="L150" i="6" s="1"/>
  <c r="K151" i="6"/>
  <c r="J151" i="6"/>
  <c r="J150" i="6" s="1"/>
  <c r="I151" i="6"/>
  <c r="K150" i="6"/>
  <c r="I150" i="6"/>
  <c r="L147" i="6"/>
  <c r="L146" i="6" s="1"/>
  <c r="L145" i="6" s="1"/>
  <c r="K147" i="6"/>
  <c r="K146" i="6" s="1"/>
  <c r="K145" i="6" s="1"/>
  <c r="J147" i="6"/>
  <c r="I147" i="6"/>
  <c r="I146" i="6" s="1"/>
  <c r="I145" i="6" s="1"/>
  <c r="J146" i="6"/>
  <c r="J145" i="6" s="1"/>
  <c r="L142" i="6"/>
  <c r="L141" i="6" s="1"/>
  <c r="L140" i="6" s="1"/>
  <c r="K142" i="6"/>
  <c r="K141" i="6" s="1"/>
  <c r="K140" i="6" s="1"/>
  <c r="K139" i="6" s="1"/>
  <c r="J142" i="6"/>
  <c r="I142" i="6"/>
  <c r="I141" i="6" s="1"/>
  <c r="I140" i="6" s="1"/>
  <c r="I139" i="6" s="1"/>
  <c r="J141" i="6"/>
  <c r="J140" i="6" s="1"/>
  <c r="J139" i="6" s="1"/>
  <c r="L137" i="6"/>
  <c r="L136" i="6" s="1"/>
  <c r="L135" i="6" s="1"/>
  <c r="K137" i="6"/>
  <c r="J137" i="6"/>
  <c r="J136" i="6" s="1"/>
  <c r="J135" i="6" s="1"/>
  <c r="I137" i="6"/>
  <c r="K136" i="6"/>
  <c r="K135" i="6" s="1"/>
  <c r="I136" i="6"/>
  <c r="I135" i="6" s="1"/>
  <c r="L133" i="6"/>
  <c r="L132" i="6" s="1"/>
  <c r="L131" i="6" s="1"/>
  <c r="K133" i="6"/>
  <c r="J133" i="6"/>
  <c r="J132" i="6" s="1"/>
  <c r="J131" i="6" s="1"/>
  <c r="I133" i="6"/>
  <c r="K132" i="6"/>
  <c r="K131" i="6" s="1"/>
  <c r="I132" i="6"/>
  <c r="I131" i="6" s="1"/>
  <c r="L129" i="6"/>
  <c r="L128" i="6" s="1"/>
  <c r="L127" i="6" s="1"/>
  <c r="K129" i="6"/>
  <c r="J129" i="6"/>
  <c r="J128" i="6" s="1"/>
  <c r="J127" i="6" s="1"/>
  <c r="I129" i="6"/>
  <c r="K128" i="6"/>
  <c r="K127" i="6" s="1"/>
  <c r="I128" i="6"/>
  <c r="I127" i="6" s="1"/>
  <c r="L125" i="6"/>
  <c r="L124" i="6" s="1"/>
  <c r="L123" i="6" s="1"/>
  <c r="K125" i="6"/>
  <c r="J125" i="6"/>
  <c r="J124" i="6" s="1"/>
  <c r="J123" i="6" s="1"/>
  <c r="I125" i="6"/>
  <c r="K124" i="6"/>
  <c r="K123" i="6" s="1"/>
  <c r="I124" i="6"/>
  <c r="I123" i="6" s="1"/>
  <c r="L121" i="6"/>
  <c r="L120" i="6" s="1"/>
  <c r="L119" i="6" s="1"/>
  <c r="K121" i="6"/>
  <c r="J121" i="6"/>
  <c r="J120" i="6" s="1"/>
  <c r="J119" i="6" s="1"/>
  <c r="I121" i="6"/>
  <c r="K120" i="6"/>
  <c r="K119" i="6" s="1"/>
  <c r="I120" i="6"/>
  <c r="I119" i="6" s="1"/>
  <c r="L116" i="6"/>
  <c r="L115" i="6" s="1"/>
  <c r="L114" i="6" s="1"/>
  <c r="L113" i="6" s="1"/>
  <c r="K116" i="6"/>
  <c r="J116" i="6"/>
  <c r="J115" i="6" s="1"/>
  <c r="J114" i="6" s="1"/>
  <c r="I116" i="6"/>
  <c r="K115" i="6"/>
  <c r="K114" i="6" s="1"/>
  <c r="K113" i="6" s="1"/>
  <c r="I115" i="6"/>
  <c r="I114" i="6" s="1"/>
  <c r="I113" i="6" s="1"/>
  <c r="L110" i="6"/>
  <c r="K110" i="6"/>
  <c r="K109" i="6" s="1"/>
  <c r="J110" i="6"/>
  <c r="J109" i="6" s="1"/>
  <c r="I110" i="6"/>
  <c r="I109" i="6" s="1"/>
  <c r="L109" i="6"/>
  <c r="L106" i="6"/>
  <c r="L105" i="6" s="1"/>
  <c r="L104" i="6" s="1"/>
  <c r="K106" i="6"/>
  <c r="J106" i="6"/>
  <c r="J105" i="6" s="1"/>
  <c r="I106" i="6"/>
  <c r="K105" i="6"/>
  <c r="K104" i="6" s="1"/>
  <c r="I105" i="6"/>
  <c r="I104" i="6" s="1"/>
  <c r="L101" i="6"/>
  <c r="L100" i="6" s="1"/>
  <c r="L99" i="6" s="1"/>
  <c r="K101" i="6"/>
  <c r="J101" i="6"/>
  <c r="J100" i="6" s="1"/>
  <c r="J99" i="6" s="1"/>
  <c r="I101" i="6"/>
  <c r="K100" i="6"/>
  <c r="K99" i="6" s="1"/>
  <c r="I100" i="6"/>
  <c r="I99" i="6" s="1"/>
  <c r="L96" i="6"/>
  <c r="L95" i="6" s="1"/>
  <c r="L94" i="6" s="1"/>
  <c r="K96" i="6"/>
  <c r="J96" i="6"/>
  <c r="J95" i="6" s="1"/>
  <c r="J94" i="6" s="1"/>
  <c r="I96" i="6"/>
  <c r="K95" i="6"/>
  <c r="K94" i="6" s="1"/>
  <c r="K93" i="6" s="1"/>
  <c r="I95" i="6"/>
  <c r="I94" i="6" s="1"/>
  <c r="I93" i="6" s="1"/>
  <c r="L89" i="6"/>
  <c r="K89" i="6"/>
  <c r="K88" i="6" s="1"/>
  <c r="K87" i="6" s="1"/>
  <c r="K86" i="6" s="1"/>
  <c r="J89" i="6"/>
  <c r="J88" i="6" s="1"/>
  <c r="J87" i="6" s="1"/>
  <c r="J86" i="6" s="1"/>
  <c r="I89" i="6"/>
  <c r="I88" i="6" s="1"/>
  <c r="I87" i="6" s="1"/>
  <c r="I86" i="6" s="1"/>
  <c r="L88" i="6"/>
  <c r="L87" i="6" s="1"/>
  <c r="L86" i="6" s="1"/>
  <c r="L84" i="6"/>
  <c r="L83" i="6" s="1"/>
  <c r="L82" i="6" s="1"/>
  <c r="K84" i="6"/>
  <c r="K83" i="6" s="1"/>
  <c r="K82" i="6" s="1"/>
  <c r="J84" i="6"/>
  <c r="I84" i="6"/>
  <c r="J83" i="6"/>
  <c r="J82" i="6" s="1"/>
  <c r="I83" i="6"/>
  <c r="I82" i="6"/>
  <c r="L78" i="6"/>
  <c r="L77" i="6" s="1"/>
  <c r="K78" i="6"/>
  <c r="K77" i="6" s="1"/>
  <c r="J78" i="6"/>
  <c r="I78" i="6"/>
  <c r="J77" i="6"/>
  <c r="I77" i="6"/>
  <c r="L73" i="6"/>
  <c r="K73" i="6"/>
  <c r="K72" i="6" s="1"/>
  <c r="J73" i="6"/>
  <c r="J72" i="6" s="1"/>
  <c r="I73" i="6"/>
  <c r="I72" i="6" s="1"/>
  <c r="L72" i="6"/>
  <c r="L68" i="6"/>
  <c r="L67" i="6" s="1"/>
  <c r="K68" i="6"/>
  <c r="J68" i="6"/>
  <c r="J67" i="6" s="1"/>
  <c r="I68" i="6"/>
  <c r="K67" i="6"/>
  <c r="K66" i="6" s="1"/>
  <c r="K65" i="6" s="1"/>
  <c r="I67" i="6"/>
  <c r="L49" i="6"/>
  <c r="K49" i="6"/>
  <c r="K48" i="6" s="1"/>
  <c r="K47" i="6" s="1"/>
  <c r="K46" i="6" s="1"/>
  <c r="J49" i="6"/>
  <c r="J48" i="6" s="1"/>
  <c r="J47" i="6" s="1"/>
  <c r="J46" i="6" s="1"/>
  <c r="I49" i="6"/>
  <c r="I48" i="6" s="1"/>
  <c r="I47" i="6" s="1"/>
  <c r="I46" i="6" s="1"/>
  <c r="L48" i="6"/>
  <c r="L47" i="6" s="1"/>
  <c r="L46" i="6" s="1"/>
  <c r="L44" i="6"/>
  <c r="L43" i="6" s="1"/>
  <c r="L42" i="6" s="1"/>
  <c r="K44" i="6"/>
  <c r="J44" i="6"/>
  <c r="I44" i="6"/>
  <c r="K43" i="6"/>
  <c r="J43" i="6"/>
  <c r="J42" i="6" s="1"/>
  <c r="I43" i="6"/>
  <c r="K42" i="6"/>
  <c r="I42" i="6"/>
  <c r="L40" i="6"/>
  <c r="K40" i="6"/>
  <c r="J40" i="6"/>
  <c r="I40" i="6"/>
  <c r="L38" i="6"/>
  <c r="K38" i="6"/>
  <c r="J38" i="6"/>
  <c r="J37" i="6" s="1"/>
  <c r="J36" i="6" s="1"/>
  <c r="I38" i="6"/>
  <c r="L37" i="6"/>
  <c r="K37" i="6"/>
  <c r="K36" i="6" s="1"/>
  <c r="K35" i="6" s="1"/>
  <c r="I37" i="6"/>
  <c r="I36" i="6" s="1"/>
  <c r="I35" i="6" s="1"/>
  <c r="L36" i="6"/>
  <c r="L365" i="19"/>
  <c r="K365" i="19"/>
  <c r="J365" i="19"/>
  <c r="I365" i="19"/>
  <c r="I364" i="19" s="1"/>
  <c r="L364" i="19"/>
  <c r="K364" i="19"/>
  <c r="J364" i="19"/>
  <c r="L362" i="19"/>
  <c r="L361" i="19" s="1"/>
  <c r="K362" i="19"/>
  <c r="K361" i="19" s="1"/>
  <c r="J362" i="19"/>
  <c r="I362" i="19"/>
  <c r="I361" i="19" s="1"/>
  <c r="J361" i="19"/>
  <c r="L359" i="19"/>
  <c r="L358" i="19" s="1"/>
  <c r="K359" i="19"/>
  <c r="K358" i="19" s="1"/>
  <c r="J359" i="19"/>
  <c r="J358" i="19" s="1"/>
  <c r="I359" i="19"/>
  <c r="I358" i="19"/>
  <c r="L355" i="19"/>
  <c r="K355" i="19"/>
  <c r="J355" i="19"/>
  <c r="I355" i="19"/>
  <c r="I354" i="19" s="1"/>
  <c r="L354" i="19"/>
  <c r="K354" i="19"/>
  <c r="J354" i="19"/>
  <c r="L351" i="19"/>
  <c r="L350" i="19" s="1"/>
  <c r="K351" i="19"/>
  <c r="K350" i="19" s="1"/>
  <c r="J351" i="19"/>
  <c r="I351" i="19"/>
  <c r="I350" i="19" s="1"/>
  <c r="J350" i="19"/>
  <c r="L347" i="19"/>
  <c r="L346" i="19" s="1"/>
  <c r="K347" i="19"/>
  <c r="K346" i="19" s="1"/>
  <c r="J347" i="19"/>
  <c r="J346" i="19" s="1"/>
  <c r="J336" i="19" s="1"/>
  <c r="I347" i="19"/>
  <c r="I346" i="19"/>
  <c r="L343" i="19"/>
  <c r="K343" i="19"/>
  <c r="J343" i="19"/>
  <c r="I343" i="19"/>
  <c r="L340" i="19"/>
  <c r="K340" i="19"/>
  <c r="J340" i="19"/>
  <c r="I340" i="19"/>
  <c r="L338" i="19"/>
  <c r="L337" i="19" s="1"/>
  <c r="K338" i="19"/>
  <c r="K337" i="19" s="1"/>
  <c r="J338" i="19"/>
  <c r="I338" i="19"/>
  <c r="I337" i="19" s="1"/>
  <c r="J337" i="19"/>
  <c r="L333" i="19"/>
  <c r="L332" i="19" s="1"/>
  <c r="K333" i="19"/>
  <c r="K332" i="19" s="1"/>
  <c r="J333" i="19"/>
  <c r="I333" i="19"/>
  <c r="I332" i="19" s="1"/>
  <c r="J332" i="19"/>
  <c r="L330" i="19"/>
  <c r="L329" i="19" s="1"/>
  <c r="K330" i="19"/>
  <c r="K329" i="19" s="1"/>
  <c r="J330" i="19"/>
  <c r="J329" i="19" s="1"/>
  <c r="I330" i="19"/>
  <c r="I329" i="19"/>
  <c r="L327" i="19"/>
  <c r="K327" i="19"/>
  <c r="J327" i="19"/>
  <c r="I327" i="19"/>
  <c r="I326" i="19" s="1"/>
  <c r="L326" i="19"/>
  <c r="K326" i="19"/>
  <c r="J326" i="19"/>
  <c r="L323" i="19"/>
  <c r="L322" i="19" s="1"/>
  <c r="K323" i="19"/>
  <c r="K322" i="19" s="1"/>
  <c r="J323" i="19"/>
  <c r="I323" i="19"/>
  <c r="I322" i="19" s="1"/>
  <c r="J322" i="19"/>
  <c r="L319" i="19"/>
  <c r="L318" i="19" s="1"/>
  <c r="K319" i="19"/>
  <c r="K318" i="19" s="1"/>
  <c r="J319" i="19"/>
  <c r="J318" i="19" s="1"/>
  <c r="I319" i="19"/>
  <c r="I318" i="19"/>
  <c r="L315" i="19"/>
  <c r="K315" i="19"/>
  <c r="J315" i="19"/>
  <c r="I315" i="19"/>
  <c r="I314" i="19" s="1"/>
  <c r="L314" i="19"/>
  <c r="K314" i="19"/>
  <c r="J314" i="19"/>
  <c r="L311" i="19"/>
  <c r="K311" i="19"/>
  <c r="J311" i="19"/>
  <c r="I311" i="19"/>
  <c r="L308" i="19"/>
  <c r="K308" i="19"/>
  <c r="J308" i="19"/>
  <c r="I308" i="19"/>
  <c r="L306" i="19"/>
  <c r="L305" i="19" s="1"/>
  <c r="K306" i="19"/>
  <c r="K305" i="19" s="1"/>
  <c r="J306" i="19"/>
  <c r="J305" i="19" s="1"/>
  <c r="I306" i="19"/>
  <c r="I305" i="19"/>
  <c r="L300" i="19"/>
  <c r="L299" i="19" s="1"/>
  <c r="K300" i="19"/>
  <c r="K299" i="19" s="1"/>
  <c r="J300" i="19"/>
  <c r="I300" i="19"/>
  <c r="I299" i="19" s="1"/>
  <c r="J299" i="19"/>
  <c r="L297" i="19"/>
  <c r="L296" i="19" s="1"/>
  <c r="K297" i="19"/>
  <c r="K296" i="19" s="1"/>
  <c r="J297" i="19"/>
  <c r="J296" i="19" s="1"/>
  <c r="I297" i="19"/>
  <c r="I296" i="19"/>
  <c r="L294" i="19"/>
  <c r="K294" i="19"/>
  <c r="J294" i="19"/>
  <c r="I294" i="19"/>
  <c r="I293" i="19" s="1"/>
  <c r="L293" i="19"/>
  <c r="K293" i="19"/>
  <c r="J293" i="19"/>
  <c r="L290" i="19"/>
  <c r="L289" i="19" s="1"/>
  <c r="K290" i="19"/>
  <c r="K289" i="19" s="1"/>
  <c r="J290" i="19"/>
  <c r="I290" i="19"/>
  <c r="I289" i="19" s="1"/>
  <c r="J289" i="19"/>
  <c r="L286" i="19"/>
  <c r="L285" i="19" s="1"/>
  <c r="K286" i="19"/>
  <c r="K285" i="19" s="1"/>
  <c r="J286" i="19"/>
  <c r="J285" i="19" s="1"/>
  <c r="I286" i="19"/>
  <c r="I285" i="19"/>
  <c r="L282" i="19"/>
  <c r="K282" i="19"/>
  <c r="J282" i="19"/>
  <c r="I282" i="19"/>
  <c r="I281" i="19" s="1"/>
  <c r="L281" i="19"/>
  <c r="K281" i="19"/>
  <c r="J281" i="19"/>
  <c r="L278" i="19"/>
  <c r="K278" i="19"/>
  <c r="J278" i="19"/>
  <c r="I278" i="19"/>
  <c r="L275" i="19"/>
  <c r="K275" i="19"/>
  <c r="J275" i="19"/>
  <c r="I275" i="19"/>
  <c r="L273" i="19"/>
  <c r="L272" i="19" s="1"/>
  <c r="K273" i="19"/>
  <c r="K272" i="19" s="1"/>
  <c r="J273" i="19"/>
  <c r="J272" i="19" s="1"/>
  <c r="I273" i="19"/>
  <c r="I272" i="19"/>
  <c r="L268" i="19"/>
  <c r="L267" i="19" s="1"/>
  <c r="K268" i="19"/>
  <c r="K267" i="19" s="1"/>
  <c r="J268" i="19"/>
  <c r="J267" i="19" s="1"/>
  <c r="I268" i="19"/>
  <c r="I267" i="19"/>
  <c r="L265" i="19"/>
  <c r="K265" i="19"/>
  <c r="J265" i="19"/>
  <c r="I265" i="19"/>
  <c r="I264" i="19" s="1"/>
  <c r="L264" i="19"/>
  <c r="K264" i="19"/>
  <c r="J264" i="19"/>
  <c r="L262" i="19"/>
  <c r="L261" i="19" s="1"/>
  <c r="K262" i="19"/>
  <c r="K261" i="19" s="1"/>
  <c r="J262" i="19"/>
  <c r="I262" i="19"/>
  <c r="I261" i="19" s="1"/>
  <c r="J261" i="19"/>
  <c r="L258" i="19"/>
  <c r="L257" i="19" s="1"/>
  <c r="K258" i="19"/>
  <c r="K257" i="19" s="1"/>
  <c r="J258" i="19"/>
  <c r="J257" i="19" s="1"/>
  <c r="I258" i="19"/>
  <c r="I257" i="19"/>
  <c r="L254" i="19"/>
  <c r="K254" i="19"/>
  <c r="J254" i="19"/>
  <c r="I254" i="19"/>
  <c r="I253" i="19" s="1"/>
  <c r="L253" i="19"/>
  <c r="K253" i="19"/>
  <c r="J253" i="19"/>
  <c r="L250" i="19"/>
  <c r="L249" i="19" s="1"/>
  <c r="K250" i="19"/>
  <c r="K249" i="19" s="1"/>
  <c r="J250" i="19"/>
  <c r="I250" i="19"/>
  <c r="I249" i="19" s="1"/>
  <c r="J249" i="19"/>
  <c r="L246" i="19"/>
  <c r="K246" i="19"/>
  <c r="J246" i="19"/>
  <c r="I246" i="19"/>
  <c r="L243" i="19"/>
  <c r="K243" i="19"/>
  <c r="J243" i="19"/>
  <c r="I243" i="19"/>
  <c r="L241" i="19"/>
  <c r="K241" i="19"/>
  <c r="J241" i="19"/>
  <c r="I241" i="19"/>
  <c r="I240" i="19" s="1"/>
  <c r="L240" i="19"/>
  <c r="K240" i="19"/>
  <c r="J240" i="19"/>
  <c r="L234" i="19"/>
  <c r="L233" i="19" s="1"/>
  <c r="L232" i="19" s="1"/>
  <c r="K234" i="19"/>
  <c r="K233" i="19" s="1"/>
  <c r="K232" i="19" s="1"/>
  <c r="J234" i="19"/>
  <c r="J233" i="19" s="1"/>
  <c r="J232" i="19" s="1"/>
  <c r="I234" i="19"/>
  <c r="I233" i="19"/>
  <c r="I232" i="19" s="1"/>
  <c r="L230" i="19"/>
  <c r="L229" i="19" s="1"/>
  <c r="L228" i="19" s="1"/>
  <c r="K230" i="19"/>
  <c r="K229" i="19" s="1"/>
  <c r="K228" i="19" s="1"/>
  <c r="J230" i="19"/>
  <c r="J229" i="19" s="1"/>
  <c r="J228" i="19" s="1"/>
  <c r="I230" i="19"/>
  <c r="I229" i="19"/>
  <c r="I228" i="19" s="1"/>
  <c r="L221" i="19"/>
  <c r="L220" i="19" s="1"/>
  <c r="K221" i="19"/>
  <c r="K220" i="19" s="1"/>
  <c r="J221" i="19"/>
  <c r="J220" i="19" s="1"/>
  <c r="I221" i="19"/>
  <c r="I220" i="19"/>
  <c r="L218" i="19"/>
  <c r="K218" i="19"/>
  <c r="J218" i="19"/>
  <c r="I218" i="19"/>
  <c r="I217" i="19" s="1"/>
  <c r="I216" i="19" s="1"/>
  <c r="L217" i="19"/>
  <c r="K217" i="19"/>
  <c r="J217" i="19"/>
  <c r="L211" i="19"/>
  <c r="K211" i="19"/>
  <c r="J211" i="19"/>
  <c r="I211" i="19"/>
  <c r="I210" i="19" s="1"/>
  <c r="I209" i="19" s="1"/>
  <c r="L210" i="19"/>
  <c r="L209" i="19" s="1"/>
  <c r="K210" i="19"/>
  <c r="K209" i="19" s="1"/>
  <c r="J210" i="19"/>
  <c r="J209" i="19" s="1"/>
  <c r="L207" i="19"/>
  <c r="K207" i="19"/>
  <c r="J207" i="19"/>
  <c r="I207" i="19"/>
  <c r="I206" i="19" s="1"/>
  <c r="L206" i="19"/>
  <c r="K206" i="19"/>
  <c r="J206" i="19"/>
  <c r="L202" i="19"/>
  <c r="L201" i="19" s="1"/>
  <c r="K202" i="19"/>
  <c r="K201" i="19" s="1"/>
  <c r="J202" i="19"/>
  <c r="I202" i="19"/>
  <c r="I201" i="19" s="1"/>
  <c r="J201" i="19"/>
  <c r="L196" i="19"/>
  <c r="L195" i="19" s="1"/>
  <c r="K196" i="19"/>
  <c r="K195" i="19" s="1"/>
  <c r="J196" i="19"/>
  <c r="J195" i="19" s="1"/>
  <c r="I196" i="19"/>
  <c r="I195" i="19"/>
  <c r="L191" i="19"/>
  <c r="K191" i="19"/>
  <c r="J191" i="19"/>
  <c r="I191" i="19"/>
  <c r="I190" i="19" s="1"/>
  <c r="L190" i="19"/>
  <c r="K190" i="19"/>
  <c r="J190" i="19"/>
  <c r="L188" i="19"/>
  <c r="L187" i="19" s="1"/>
  <c r="K188" i="19"/>
  <c r="K187" i="19" s="1"/>
  <c r="J188" i="19"/>
  <c r="I188" i="19"/>
  <c r="I187" i="19" s="1"/>
  <c r="J187" i="19"/>
  <c r="L180" i="19"/>
  <c r="L179" i="19" s="1"/>
  <c r="K180" i="19"/>
  <c r="K179" i="19" s="1"/>
  <c r="J180" i="19"/>
  <c r="J179" i="19" s="1"/>
  <c r="I180" i="19"/>
  <c r="I179" i="19"/>
  <c r="L175" i="19"/>
  <c r="K175" i="19"/>
  <c r="J175" i="19"/>
  <c r="I175" i="19"/>
  <c r="I174" i="19" s="1"/>
  <c r="I173" i="19" s="1"/>
  <c r="L174" i="19"/>
  <c r="K174" i="19"/>
  <c r="J174" i="19"/>
  <c r="L171" i="19"/>
  <c r="K171" i="19"/>
  <c r="J171" i="19"/>
  <c r="I171" i="19"/>
  <c r="I170" i="19" s="1"/>
  <c r="I169" i="19" s="1"/>
  <c r="I168" i="19" s="1"/>
  <c r="L170" i="19"/>
  <c r="L169" i="19" s="1"/>
  <c r="K170" i="19"/>
  <c r="K169" i="19" s="1"/>
  <c r="J170" i="19"/>
  <c r="J169" i="19" s="1"/>
  <c r="L166" i="19"/>
  <c r="L165" i="19" s="1"/>
  <c r="K166" i="19"/>
  <c r="K165" i="19" s="1"/>
  <c r="J166" i="19"/>
  <c r="J165" i="19" s="1"/>
  <c r="I166" i="19"/>
  <c r="I165" i="19"/>
  <c r="L161" i="19"/>
  <c r="K161" i="19"/>
  <c r="J161" i="19"/>
  <c r="I161" i="19"/>
  <c r="I160" i="19" s="1"/>
  <c r="I159" i="19" s="1"/>
  <c r="I158" i="19" s="1"/>
  <c r="L160" i="19"/>
  <c r="L159" i="19" s="1"/>
  <c r="L158" i="19" s="1"/>
  <c r="K160" i="19"/>
  <c r="J160" i="19"/>
  <c r="L155" i="19"/>
  <c r="L154" i="19" s="1"/>
  <c r="L153" i="19" s="1"/>
  <c r="K155" i="19"/>
  <c r="K154" i="19" s="1"/>
  <c r="K153" i="19" s="1"/>
  <c r="J155" i="19"/>
  <c r="J154" i="19" s="1"/>
  <c r="J153" i="19" s="1"/>
  <c r="I155" i="19"/>
  <c r="I154" i="19"/>
  <c r="I153" i="19" s="1"/>
  <c r="L151" i="19"/>
  <c r="L150" i="19" s="1"/>
  <c r="K151" i="19"/>
  <c r="K150" i="19" s="1"/>
  <c r="J151" i="19"/>
  <c r="J150" i="19" s="1"/>
  <c r="I151" i="19"/>
  <c r="I150" i="19"/>
  <c r="L147" i="19"/>
  <c r="K147" i="19"/>
  <c r="J147" i="19"/>
  <c r="I147" i="19"/>
  <c r="I146" i="19" s="1"/>
  <c r="I145" i="19" s="1"/>
  <c r="L146" i="19"/>
  <c r="L145" i="19" s="1"/>
  <c r="K146" i="19"/>
  <c r="K145" i="19" s="1"/>
  <c r="J146" i="19"/>
  <c r="J145" i="19" s="1"/>
  <c r="L142" i="19"/>
  <c r="K142" i="19"/>
  <c r="J142" i="19"/>
  <c r="I142" i="19"/>
  <c r="I141" i="19" s="1"/>
  <c r="I140" i="19" s="1"/>
  <c r="I139" i="19" s="1"/>
  <c r="L141" i="19"/>
  <c r="L140" i="19" s="1"/>
  <c r="L139" i="19" s="1"/>
  <c r="K141" i="19"/>
  <c r="K140" i="19" s="1"/>
  <c r="J141" i="19"/>
  <c r="J140" i="19" s="1"/>
  <c r="L137" i="19"/>
  <c r="L136" i="19" s="1"/>
  <c r="L135" i="19" s="1"/>
  <c r="K137" i="19"/>
  <c r="K136" i="19" s="1"/>
  <c r="K135" i="19" s="1"/>
  <c r="J137" i="19"/>
  <c r="J136" i="19" s="1"/>
  <c r="J135" i="19" s="1"/>
  <c r="I137" i="19"/>
  <c r="I136" i="19"/>
  <c r="I135" i="19" s="1"/>
  <c r="L133" i="19"/>
  <c r="L132" i="19" s="1"/>
  <c r="L131" i="19" s="1"/>
  <c r="K133" i="19"/>
  <c r="K132" i="19" s="1"/>
  <c r="K131" i="19" s="1"/>
  <c r="J133" i="19"/>
  <c r="J132" i="19" s="1"/>
  <c r="J131" i="19" s="1"/>
  <c r="I133" i="19"/>
  <c r="I132" i="19"/>
  <c r="I131" i="19" s="1"/>
  <c r="L129" i="19"/>
  <c r="L128" i="19" s="1"/>
  <c r="L127" i="19" s="1"/>
  <c r="K129" i="19"/>
  <c r="K128" i="19" s="1"/>
  <c r="K127" i="19" s="1"/>
  <c r="J129" i="19"/>
  <c r="J128" i="19" s="1"/>
  <c r="J127" i="19" s="1"/>
  <c r="I129" i="19"/>
  <c r="I128" i="19"/>
  <c r="I127" i="19" s="1"/>
  <c r="L125" i="19"/>
  <c r="L124" i="19" s="1"/>
  <c r="L123" i="19" s="1"/>
  <c r="K125" i="19"/>
  <c r="K124" i="19" s="1"/>
  <c r="K123" i="19" s="1"/>
  <c r="J125" i="19"/>
  <c r="J124" i="19" s="1"/>
  <c r="J123" i="19" s="1"/>
  <c r="I125" i="19"/>
  <c r="I124" i="19"/>
  <c r="I123" i="19" s="1"/>
  <c r="L121" i="19"/>
  <c r="L120" i="19" s="1"/>
  <c r="L119" i="19" s="1"/>
  <c r="K121" i="19"/>
  <c r="K120" i="19" s="1"/>
  <c r="K119" i="19" s="1"/>
  <c r="J121" i="19"/>
  <c r="J120" i="19" s="1"/>
  <c r="J119" i="19" s="1"/>
  <c r="I121" i="19"/>
  <c r="I120" i="19"/>
  <c r="I119" i="19" s="1"/>
  <c r="L116" i="19"/>
  <c r="L115" i="19" s="1"/>
  <c r="L114" i="19" s="1"/>
  <c r="K116" i="19"/>
  <c r="K115" i="19" s="1"/>
  <c r="K114" i="19" s="1"/>
  <c r="J116" i="19"/>
  <c r="J115" i="19" s="1"/>
  <c r="J114" i="19" s="1"/>
  <c r="I116" i="19"/>
  <c r="I115" i="19"/>
  <c r="I114" i="19" s="1"/>
  <c r="L110" i="19"/>
  <c r="L109" i="19" s="1"/>
  <c r="K110" i="19"/>
  <c r="K109" i="19" s="1"/>
  <c r="J110" i="19"/>
  <c r="J109" i="19" s="1"/>
  <c r="I110" i="19"/>
  <c r="I109" i="19" s="1"/>
  <c r="L106" i="19"/>
  <c r="L105" i="19" s="1"/>
  <c r="K106" i="19"/>
  <c r="K105" i="19" s="1"/>
  <c r="J106" i="19"/>
  <c r="J105" i="19" s="1"/>
  <c r="I106" i="19"/>
  <c r="I105" i="19"/>
  <c r="L101" i="19"/>
  <c r="L100" i="19" s="1"/>
  <c r="L99" i="19" s="1"/>
  <c r="K101" i="19"/>
  <c r="K100" i="19" s="1"/>
  <c r="K99" i="19" s="1"/>
  <c r="J101" i="19"/>
  <c r="J100" i="19" s="1"/>
  <c r="J99" i="19" s="1"/>
  <c r="I101" i="19"/>
  <c r="I100" i="19"/>
  <c r="I99" i="19" s="1"/>
  <c r="L96" i="19"/>
  <c r="L95" i="19" s="1"/>
  <c r="L94" i="19" s="1"/>
  <c r="K96" i="19"/>
  <c r="K95" i="19" s="1"/>
  <c r="K94" i="19" s="1"/>
  <c r="J96" i="19"/>
  <c r="J95" i="19" s="1"/>
  <c r="J94" i="19" s="1"/>
  <c r="I96" i="19"/>
  <c r="I95" i="19"/>
  <c r="I94" i="19" s="1"/>
  <c r="L89" i="19"/>
  <c r="L88" i="19" s="1"/>
  <c r="L87" i="19" s="1"/>
  <c r="L86" i="19" s="1"/>
  <c r="K89" i="19"/>
  <c r="K88" i="19" s="1"/>
  <c r="K87" i="19" s="1"/>
  <c r="K86" i="19" s="1"/>
  <c r="J89" i="19"/>
  <c r="J88" i="19" s="1"/>
  <c r="J87" i="19" s="1"/>
  <c r="J86" i="19" s="1"/>
  <c r="I89" i="19"/>
  <c r="I88" i="19" s="1"/>
  <c r="I87" i="19" s="1"/>
  <c r="I86" i="19" s="1"/>
  <c r="L84" i="19"/>
  <c r="K84" i="19"/>
  <c r="J84" i="19"/>
  <c r="I84" i="19"/>
  <c r="I83" i="19" s="1"/>
  <c r="I82" i="19" s="1"/>
  <c r="L83" i="19"/>
  <c r="L82" i="19" s="1"/>
  <c r="K83" i="19"/>
  <c r="K82" i="19" s="1"/>
  <c r="J83" i="19"/>
  <c r="J82" i="19" s="1"/>
  <c r="L78" i="19"/>
  <c r="K78" i="19"/>
  <c r="J78" i="19"/>
  <c r="I78" i="19"/>
  <c r="I77" i="19" s="1"/>
  <c r="L77" i="19"/>
  <c r="K77" i="19"/>
  <c r="J77" i="19"/>
  <c r="L73" i="19"/>
  <c r="L72" i="19" s="1"/>
  <c r="K73" i="19"/>
  <c r="K72" i="19" s="1"/>
  <c r="J73" i="19"/>
  <c r="I73" i="19"/>
  <c r="I72" i="19" s="1"/>
  <c r="J72" i="19"/>
  <c r="L68" i="19"/>
  <c r="L67" i="19" s="1"/>
  <c r="K68" i="19"/>
  <c r="K67" i="19" s="1"/>
  <c r="J68" i="19"/>
  <c r="J67" i="19" s="1"/>
  <c r="J66" i="19" s="1"/>
  <c r="J65" i="19" s="1"/>
  <c r="I68" i="19"/>
  <c r="I67" i="19"/>
  <c r="L49" i="19"/>
  <c r="L48" i="19" s="1"/>
  <c r="L47" i="19" s="1"/>
  <c r="L46" i="19" s="1"/>
  <c r="K49" i="19"/>
  <c r="K48" i="19" s="1"/>
  <c r="K47" i="19" s="1"/>
  <c r="K46" i="19" s="1"/>
  <c r="J49" i="19"/>
  <c r="J48" i="19" s="1"/>
  <c r="J47" i="19" s="1"/>
  <c r="J46" i="19" s="1"/>
  <c r="I49" i="19"/>
  <c r="I48" i="19" s="1"/>
  <c r="I47" i="19" s="1"/>
  <c r="I46" i="19" s="1"/>
  <c r="L44" i="19"/>
  <c r="K44" i="19"/>
  <c r="J44" i="19"/>
  <c r="I44" i="19"/>
  <c r="I43" i="19" s="1"/>
  <c r="I42" i="19" s="1"/>
  <c r="L43" i="19"/>
  <c r="L42" i="19" s="1"/>
  <c r="K43" i="19"/>
  <c r="K42" i="19" s="1"/>
  <c r="J43" i="19"/>
  <c r="J42" i="19" s="1"/>
  <c r="L40" i="19"/>
  <c r="K40" i="19"/>
  <c r="J40" i="19"/>
  <c r="I40" i="19"/>
  <c r="L38" i="19"/>
  <c r="L37" i="19" s="1"/>
  <c r="L36" i="19" s="1"/>
  <c r="L35" i="19" s="1"/>
  <c r="K38" i="19"/>
  <c r="K37" i="19" s="1"/>
  <c r="K36" i="19" s="1"/>
  <c r="K35" i="19" s="1"/>
  <c r="J38" i="19"/>
  <c r="J37" i="19" s="1"/>
  <c r="J36" i="19" s="1"/>
  <c r="I38" i="19"/>
  <c r="I37" i="19"/>
  <c r="I36" i="19" s="1"/>
  <c r="I35" i="19" s="1"/>
  <c r="L365" i="17"/>
  <c r="K365" i="17"/>
  <c r="J365" i="17"/>
  <c r="I365" i="17"/>
  <c r="L364" i="17"/>
  <c r="K364" i="17"/>
  <c r="J364" i="17"/>
  <c r="I364" i="17"/>
  <c r="L362" i="17"/>
  <c r="K362" i="17"/>
  <c r="K361" i="17" s="1"/>
  <c r="J362" i="17"/>
  <c r="J361" i="17" s="1"/>
  <c r="I362" i="17"/>
  <c r="L361" i="17"/>
  <c r="I361" i="17"/>
  <c r="L359" i="17"/>
  <c r="L358" i="17" s="1"/>
  <c r="K359" i="17"/>
  <c r="K358" i="17" s="1"/>
  <c r="J359" i="17"/>
  <c r="J358" i="17" s="1"/>
  <c r="I359" i="17"/>
  <c r="I358" i="17" s="1"/>
  <c r="L355" i="17"/>
  <c r="K355" i="17"/>
  <c r="J355" i="17"/>
  <c r="I355" i="17"/>
  <c r="L354" i="17"/>
  <c r="K354" i="17"/>
  <c r="J354" i="17"/>
  <c r="I354" i="17"/>
  <c r="L351" i="17"/>
  <c r="L350" i="17" s="1"/>
  <c r="K351" i="17"/>
  <c r="K350" i="17" s="1"/>
  <c r="J351" i="17"/>
  <c r="J350" i="17" s="1"/>
  <c r="I351" i="17"/>
  <c r="I350" i="17" s="1"/>
  <c r="L347" i="17"/>
  <c r="L346" i="17" s="1"/>
  <c r="K347" i="17"/>
  <c r="K346" i="17" s="1"/>
  <c r="J347" i="17"/>
  <c r="J346" i="17" s="1"/>
  <c r="I347" i="17"/>
  <c r="I346" i="17" s="1"/>
  <c r="L343" i="17"/>
  <c r="K343" i="17"/>
  <c r="J343" i="17"/>
  <c r="I343" i="17"/>
  <c r="L340" i="17"/>
  <c r="K340" i="17"/>
  <c r="J340" i="17"/>
  <c r="I340" i="17"/>
  <c r="L338" i="17"/>
  <c r="L337" i="17" s="1"/>
  <c r="L336" i="17" s="1"/>
  <c r="K338" i="17"/>
  <c r="K337" i="17" s="1"/>
  <c r="J338" i="17"/>
  <c r="J337" i="17" s="1"/>
  <c r="I338" i="17"/>
  <c r="I337" i="17" s="1"/>
  <c r="I336" i="17" s="1"/>
  <c r="L333" i="17"/>
  <c r="L332" i="17" s="1"/>
  <c r="K333" i="17"/>
  <c r="K332" i="17" s="1"/>
  <c r="J333" i="17"/>
  <c r="J332" i="17" s="1"/>
  <c r="I333" i="17"/>
  <c r="I332" i="17" s="1"/>
  <c r="L330" i="17"/>
  <c r="L329" i="17" s="1"/>
  <c r="K330" i="17"/>
  <c r="K329" i="17" s="1"/>
  <c r="J330" i="17"/>
  <c r="J329" i="17" s="1"/>
  <c r="I330" i="17"/>
  <c r="I329" i="17" s="1"/>
  <c r="L327" i="17"/>
  <c r="K327" i="17"/>
  <c r="J327" i="17"/>
  <c r="I327" i="17"/>
  <c r="L326" i="17"/>
  <c r="K326" i="17"/>
  <c r="J326" i="17"/>
  <c r="I326" i="17"/>
  <c r="L323" i="17"/>
  <c r="L322" i="17" s="1"/>
  <c r="K323" i="17"/>
  <c r="K322" i="17" s="1"/>
  <c r="J323" i="17"/>
  <c r="J322" i="17" s="1"/>
  <c r="I323" i="17"/>
  <c r="I322" i="17" s="1"/>
  <c r="L319" i="17"/>
  <c r="L318" i="17" s="1"/>
  <c r="K319" i="17"/>
  <c r="K318" i="17" s="1"/>
  <c r="J319" i="17"/>
  <c r="J318" i="17" s="1"/>
  <c r="I319" i="17"/>
  <c r="I318" i="17" s="1"/>
  <c r="L315" i="17"/>
  <c r="K315" i="17"/>
  <c r="J315" i="17"/>
  <c r="I315" i="17"/>
  <c r="L314" i="17"/>
  <c r="K314" i="17"/>
  <c r="J314" i="17"/>
  <c r="I314" i="17"/>
  <c r="L311" i="17"/>
  <c r="K311" i="17"/>
  <c r="J311" i="17"/>
  <c r="I311" i="17"/>
  <c r="L308" i="17"/>
  <c r="K308" i="17"/>
  <c r="J308" i="17"/>
  <c r="I308" i="17"/>
  <c r="L306" i="17"/>
  <c r="L305" i="17" s="1"/>
  <c r="K306" i="17"/>
  <c r="K305" i="17" s="1"/>
  <c r="J306" i="17"/>
  <c r="J305" i="17" s="1"/>
  <c r="J304" i="17" s="1"/>
  <c r="I306" i="17"/>
  <c r="I305" i="17" s="1"/>
  <c r="L300" i="17"/>
  <c r="L299" i="17" s="1"/>
  <c r="K300" i="17"/>
  <c r="K299" i="17" s="1"/>
  <c r="J300" i="17"/>
  <c r="J299" i="17" s="1"/>
  <c r="I300" i="17"/>
  <c r="I299" i="17" s="1"/>
  <c r="L297" i="17"/>
  <c r="K297" i="17"/>
  <c r="K296" i="17" s="1"/>
  <c r="J297" i="17"/>
  <c r="J296" i="17" s="1"/>
  <c r="I297" i="17"/>
  <c r="I296" i="17" s="1"/>
  <c r="L296" i="17"/>
  <c r="L294" i="17"/>
  <c r="K294" i="17"/>
  <c r="J294" i="17"/>
  <c r="I294" i="17"/>
  <c r="L293" i="17"/>
  <c r="K293" i="17"/>
  <c r="J293" i="17"/>
  <c r="I293" i="17"/>
  <c r="L290" i="17"/>
  <c r="L289" i="17" s="1"/>
  <c r="K290" i="17"/>
  <c r="K289" i="17" s="1"/>
  <c r="J290" i="17"/>
  <c r="J289" i="17" s="1"/>
  <c r="I290" i="17"/>
  <c r="I289" i="17" s="1"/>
  <c r="L286" i="17"/>
  <c r="L285" i="17" s="1"/>
  <c r="K286" i="17"/>
  <c r="K285" i="17" s="1"/>
  <c r="J286" i="17"/>
  <c r="J285" i="17" s="1"/>
  <c r="I286" i="17"/>
  <c r="I285" i="17" s="1"/>
  <c r="L282" i="17"/>
  <c r="K282" i="17"/>
  <c r="J282" i="17"/>
  <c r="I282" i="17"/>
  <c r="L281" i="17"/>
  <c r="K281" i="17"/>
  <c r="J281" i="17"/>
  <c r="I281" i="17"/>
  <c r="L278" i="17"/>
  <c r="K278" i="17"/>
  <c r="J278" i="17"/>
  <c r="I278" i="17"/>
  <c r="L275" i="17"/>
  <c r="K275" i="17"/>
  <c r="J275" i="17"/>
  <c r="I275" i="17"/>
  <c r="L273" i="17"/>
  <c r="L272" i="17" s="1"/>
  <c r="L271" i="17" s="1"/>
  <c r="K273" i="17"/>
  <c r="K272" i="17" s="1"/>
  <c r="J273" i="17"/>
  <c r="J272" i="17" s="1"/>
  <c r="I273" i="17"/>
  <c r="I272" i="17" s="1"/>
  <c r="L268" i="17"/>
  <c r="L267" i="17" s="1"/>
  <c r="K268" i="17"/>
  <c r="K267" i="17" s="1"/>
  <c r="J268" i="17"/>
  <c r="J267" i="17" s="1"/>
  <c r="I268" i="17"/>
  <c r="I267" i="17" s="1"/>
  <c r="L265" i="17"/>
  <c r="K265" i="17"/>
  <c r="J265" i="17"/>
  <c r="I265" i="17"/>
  <c r="L264" i="17"/>
  <c r="K264" i="17"/>
  <c r="J264" i="17"/>
  <c r="I264" i="17"/>
  <c r="L262" i="17"/>
  <c r="K262" i="17"/>
  <c r="K261" i="17" s="1"/>
  <c r="J262" i="17"/>
  <c r="J261" i="17" s="1"/>
  <c r="I262" i="17"/>
  <c r="L261" i="17"/>
  <c r="I261" i="17"/>
  <c r="L258" i="17"/>
  <c r="L257" i="17" s="1"/>
  <c r="K258" i="17"/>
  <c r="K257" i="17" s="1"/>
  <c r="J258" i="17"/>
  <c r="J257" i="17" s="1"/>
  <c r="I258" i="17"/>
  <c r="I257" i="17" s="1"/>
  <c r="L254" i="17"/>
  <c r="K254" i="17"/>
  <c r="J254" i="17"/>
  <c r="I254" i="17"/>
  <c r="L253" i="17"/>
  <c r="K253" i="17"/>
  <c r="J253" i="17"/>
  <c r="I253" i="17"/>
  <c r="L250" i="17"/>
  <c r="K250" i="17"/>
  <c r="K249" i="17" s="1"/>
  <c r="J250" i="17"/>
  <c r="J249" i="17" s="1"/>
  <c r="I250" i="17"/>
  <c r="L249" i="17"/>
  <c r="I249" i="17"/>
  <c r="L246" i="17"/>
  <c r="K246" i="17"/>
  <c r="J246" i="17"/>
  <c r="I246" i="17"/>
  <c r="L243" i="17"/>
  <c r="K243" i="17"/>
  <c r="J243" i="17"/>
  <c r="I243" i="17"/>
  <c r="L241" i="17"/>
  <c r="K241" i="17"/>
  <c r="J241" i="17"/>
  <c r="I241" i="17"/>
  <c r="L240" i="17"/>
  <c r="K240" i="17"/>
  <c r="J240" i="17"/>
  <c r="I240" i="17"/>
  <c r="I239" i="17" s="1"/>
  <c r="L234" i="17"/>
  <c r="L233" i="17" s="1"/>
  <c r="L232" i="17" s="1"/>
  <c r="K234" i="17"/>
  <c r="K233" i="17" s="1"/>
  <c r="K232" i="17" s="1"/>
  <c r="J234" i="17"/>
  <c r="J233" i="17" s="1"/>
  <c r="J232" i="17" s="1"/>
  <c r="I234" i="17"/>
  <c r="I233" i="17" s="1"/>
  <c r="I232" i="17" s="1"/>
  <c r="L230" i="17"/>
  <c r="L229" i="17" s="1"/>
  <c r="L228" i="17" s="1"/>
  <c r="K230" i="17"/>
  <c r="K229" i="17" s="1"/>
  <c r="K228" i="17" s="1"/>
  <c r="J230" i="17"/>
  <c r="J229" i="17" s="1"/>
  <c r="J228" i="17" s="1"/>
  <c r="I230" i="17"/>
  <c r="I229" i="17" s="1"/>
  <c r="I228" i="17" s="1"/>
  <c r="L221" i="17"/>
  <c r="L220" i="17" s="1"/>
  <c r="K221" i="17"/>
  <c r="K220" i="17" s="1"/>
  <c r="J221" i="17"/>
  <c r="J220" i="17" s="1"/>
  <c r="I221" i="17"/>
  <c r="I220" i="17" s="1"/>
  <c r="L218" i="17"/>
  <c r="K218" i="17"/>
  <c r="J218" i="17"/>
  <c r="I218" i="17"/>
  <c r="L217" i="17"/>
  <c r="L216" i="17" s="1"/>
  <c r="K217" i="17"/>
  <c r="J217" i="17"/>
  <c r="I217" i="17"/>
  <c r="L211" i="17"/>
  <c r="K211" i="17"/>
  <c r="J211" i="17"/>
  <c r="I211" i="17"/>
  <c r="L210" i="17"/>
  <c r="L209" i="17" s="1"/>
  <c r="K210" i="17"/>
  <c r="K209" i="17" s="1"/>
  <c r="J210" i="17"/>
  <c r="J209" i="17" s="1"/>
  <c r="I210" i="17"/>
  <c r="I209" i="17" s="1"/>
  <c r="L207" i="17"/>
  <c r="L206" i="17" s="1"/>
  <c r="K207" i="17"/>
  <c r="J207" i="17"/>
  <c r="I207" i="17"/>
  <c r="K206" i="17"/>
  <c r="J206" i="17"/>
  <c r="I206" i="17"/>
  <c r="L202" i="17"/>
  <c r="K202" i="17"/>
  <c r="K201" i="17" s="1"/>
  <c r="J202" i="17"/>
  <c r="J201" i="17" s="1"/>
  <c r="I202" i="17"/>
  <c r="L201" i="17"/>
  <c r="I201" i="17"/>
  <c r="L196" i="17"/>
  <c r="L195" i="17" s="1"/>
  <c r="K196" i="17"/>
  <c r="K195" i="17" s="1"/>
  <c r="J196" i="17"/>
  <c r="J195" i="17" s="1"/>
  <c r="I196" i="17"/>
  <c r="I195" i="17" s="1"/>
  <c r="I186" i="17" s="1"/>
  <c r="L191" i="17"/>
  <c r="L190" i="17" s="1"/>
  <c r="K191" i="17"/>
  <c r="J191" i="17"/>
  <c r="I191" i="17"/>
  <c r="K190" i="17"/>
  <c r="J190" i="17"/>
  <c r="I190" i="17"/>
  <c r="L188" i="17"/>
  <c r="K188" i="17"/>
  <c r="K187" i="17" s="1"/>
  <c r="J188" i="17"/>
  <c r="J187" i="17" s="1"/>
  <c r="I188" i="17"/>
  <c r="L187" i="17"/>
  <c r="I187" i="17"/>
  <c r="L180" i="17"/>
  <c r="L179" i="17" s="1"/>
  <c r="K180" i="17"/>
  <c r="K179" i="17" s="1"/>
  <c r="J180" i="17"/>
  <c r="J179" i="17" s="1"/>
  <c r="I180" i="17"/>
  <c r="I179" i="17" s="1"/>
  <c r="L175" i="17"/>
  <c r="K175" i="17"/>
  <c r="J175" i="17"/>
  <c r="I175" i="17"/>
  <c r="L174" i="17"/>
  <c r="K174" i="17"/>
  <c r="J174" i="17"/>
  <c r="I174" i="17"/>
  <c r="I173" i="17" s="1"/>
  <c r="L171" i="17"/>
  <c r="K171" i="17"/>
  <c r="J171" i="17"/>
  <c r="I171" i="17"/>
  <c r="L170" i="17"/>
  <c r="L169" i="17" s="1"/>
  <c r="K170" i="17"/>
  <c r="K169" i="17" s="1"/>
  <c r="J170" i="17"/>
  <c r="J169" i="17" s="1"/>
  <c r="I170" i="17"/>
  <c r="I169" i="17" s="1"/>
  <c r="L166" i="17"/>
  <c r="L165" i="17" s="1"/>
  <c r="K166" i="17"/>
  <c r="K165" i="17" s="1"/>
  <c r="J166" i="17"/>
  <c r="J165" i="17" s="1"/>
  <c r="I166" i="17"/>
  <c r="I165" i="17" s="1"/>
  <c r="L161" i="17"/>
  <c r="K161" i="17"/>
  <c r="J161" i="17"/>
  <c r="I161" i="17"/>
  <c r="L160" i="17"/>
  <c r="L159" i="17" s="1"/>
  <c r="L158" i="17" s="1"/>
  <c r="K160" i="17"/>
  <c r="K159" i="17" s="1"/>
  <c r="K158" i="17" s="1"/>
  <c r="J160" i="17"/>
  <c r="J159" i="17" s="1"/>
  <c r="J158" i="17" s="1"/>
  <c r="I160" i="17"/>
  <c r="L155" i="17"/>
  <c r="L154" i="17" s="1"/>
  <c r="L153" i="17" s="1"/>
  <c r="K155" i="17"/>
  <c r="K154" i="17" s="1"/>
  <c r="K153" i="17" s="1"/>
  <c r="J155" i="17"/>
  <c r="J154" i="17" s="1"/>
  <c r="J153" i="17" s="1"/>
  <c r="I155" i="17"/>
  <c r="I154" i="17" s="1"/>
  <c r="I153" i="17" s="1"/>
  <c r="L151" i="17"/>
  <c r="L150" i="17" s="1"/>
  <c r="K151" i="17"/>
  <c r="K150" i="17" s="1"/>
  <c r="J151" i="17"/>
  <c r="J150" i="17" s="1"/>
  <c r="I151" i="17"/>
  <c r="I150" i="17" s="1"/>
  <c r="L147" i="17"/>
  <c r="K147" i="17"/>
  <c r="J147" i="17"/>
  <c r="I147" i="17"/>
  <c r="L146" i="17"/>
  <c r="L145" i="17" s="1"/>
  <c r="K146" i="17"/>
  <c r="K145" i="17" s="1"/>
  <c r="J146" i="17"/>
  <c r="J145" i="17" s="1"/>
  <c r="I146" i="17"/>
  <c r="I145" i="17" s="1"/>
  <c r="L142" i="17"/>
  <c r="K142" i="17"/>
  <c r="J142" i="17"/>
  <c r="I142" i="17"/>
  <c r="L141" i="17"/>
  <c r="L140" i="17" s="1"/>
  <c r="L139" i="17" s="1"/>
  <c r="K141" i="17"/>
  <c r="K140" i="17" s="1"/>
  <c r="K139" i="17" s="1"/>
  <c r="J141" i="17"/>
  <c r="J140" i="17" s="1"/>
  <c r="J139" i="17" s="1"/>
  <c r="I141" i="17"/>
  <c r="I140" i="17" s="1"/>
  <c r="L137" i="17"/>
  <c r="L136" i="17" s="1"/>
  <c r="L135" i="17" s="1"/>
  <c r="K137" i="17"/>
  <c r="K136" i="17" s="1"/>
  <c r="K135" i="17" s="1"/>
  <c r="J137" i="17"/>
  <c r="J136" i="17" s="1"/>
  <c r="J135" i="17" s="1"/>
  <c r="I137" i="17"/>
  <c r="I136" i="17" s="1"/>
  <c r="I135" i="17" s="1"/>
  <c r="L133" i="17"/>
  <c r="L132" i="17" s="1"/>
  <c r="L131" i="17" s="1"/>
  <c r="K133" i="17"/>
  <c r="J133" i="17"/>
  <c r="J132" i="17" s="1"/>
  <c r="J131" i="17" s="1"/>
  <c r="I133" i="17"/>
  <c r="I132" i="17" s="1"/>
  <c r="I131" i="17" s="1"/>
  <c r="K132" i="17"/>
  <c r="K131" i="17" s="1"/>
  <c r="L129" i="17"/>
  <c r="L128" i="17" s="1"/>
  <c r="L127" i="17" s="1"/>
  <c r="K129" i="17"/>
  <c r="J129" i="17"/>
  <c r="J128" i="17" s="1"/>
  <c r="J127" i="17" s="1"/>
  <c r="I129" i="17"/>
  <c r="I128" i="17" s="1"/>
  <c r="I127" i="17" s="1"/>
  <c r="K128" i="17"/>
  <c r="K127" i="17" s="1"/>
  <c r="L125" i="17"/>
  <c r="L124" i="17" s="1"/>
  <c r="L123" i="17" s="1"/>
  <c r="K125" i="17"/>
  <c r="J125" i="17"/>
  <c r="J124" i="17" s="1"/>
  <c r="J123" i="17" s="1"/>
  <c r="I125" i="17"/>
  <c r="I124" i="17" s="1"/>
  <c r="I123" i="17" s="1"/>
  <c r="K124" i="17"/>
  <c r="K123" i="17" s="1"/>
  <c r="L121" i="17"/>
  <c r="L120" i="17" s="1"/>
  <c r="L119" i="17" s="1"/>
  <c r="K121" i="17"/>
  <c r="J121" i="17"/>
  <c r="J120" i="17" s="1"/>
  <c r="J119" i="17" s="1"/>
  <c r="I121" i="17"/>
  <c r="I120" i="17" s="1"/>
  <c r="I119" i="17" s="1"/>
  <c r="K120" i="17"/>
  <c r="K119" i="17" s="1"/>
  <c r="L116" i="17"/>
  <c r="L115" i="17" s="1"/>
  <c r="L114" i="17" s="1"/>
  <c r="K116" i="17"/>
  <c r="J116" i="17"/>
  <c r="J115" i="17" s="1"/>
  <c r="J114" i="17" s="1"/>
  <c r="I116" i="17"/>
  <c r="I115" i="17" s="1"/>
  <c r="I114" i="17" s="1"/>
  <c r="K115" i="17"/>
  <c r="K114" i="17" s="1"/>
  <c r="L110" i="17"/>
  <c r="L109" i="17" s="1"/>
  <c r="K110" i="17"/>
  <c r="K109" i="17" s="1"/>
  <c r="J110" i="17"/>
  <c r="J109" i="17" s="1"/>
  <c r="I110" i="17"/>
  <c r="I109" i="17" s="1"/>
  <c r="L106" i="17"/>
  <c r="L105" i="17" s="1"/>
  <c r="L104" i="17" s="1"/>
  <c r="K106" i="17"/>
  <c r="J106" i="17"/>
  <c r="J105" i="17" s="1"/>
  <c r="I106" i="17"/>
  <c r="I105" i="17" s="1"/>
  <c r="K105" i="17"/>
  <c r="L101" i="17"/>
  <c r="L100" i="17" s="1"/>
  <c r="L99" i="17" s="1"/>
  <c r="K101" i="17"/>
  <c r="J101" i="17"/>
  <c r="J100" i="17" s="1"/>
  <c r="J99" i="17" s="1"/>
  <c r="I101" i="17"/>
  <c r="I100" i="17" s="1"/>
  <c r="I99" i="17" s="1"/>
  <c r="K100" i="17"/>
  <c r="K99" i="17" s="1"/>
  <c r="L96" i="17"/>
  <c r="L95" i="17" s="1"/>
  <c r="L94" i="17" s="1"/>
  <c r="K96" i="17"/>
  <c r="J96" i="17"/>
  <c r="J95" i="17" s="1"/>
  <c r="J94" i="17" s="1"/>
  <c r="I96" i="17"/>
  <c r="I95" i="17" s="1"/>
  <c r="I94" i="17" s="1"/>
  <c r="K95" i="17"/>
  <c r="K94" i="17" s="1"/>
  <c r="L89" i="17"/>
  <c r="K89" i="17"/>
  <c r="K88" i="17" s="1"/>
  <c r="K87" i="17" s="1"/>
  <c r="K86" i="17" s="1"/>
  <c r="J89" i="17"/>
  <c r="J88" i="17" s="1"/>
  <c r="J87" i="17" s="1"/>
  <c r="J86" i="17" s="1"/>
  <c r="I89" i="17"/>
  <c r="L88" i="17"/>
  <c r="I88" i="17"/>
  <c r="L87" i="17"/>
  <c r="L86" i="17" s="1"/>
  <c r="I87" i="17"/>
  <c r="I86" i="17" s="1"/>
  <c r="L84" i="17"/>
  <c r="K84" i="17"/>
  <c r="J84" i="17"/>
  <c r="I84" i="17"/>
  <c r="L83" i="17"/>
  <c r="L82" i="17" s="1"/>
  <c r="K83" i="17"/>
  <c r="J83" i="17"/>
  <c r="J82" i="17" s="1"/>
  <c r="I83" i="17"/>
  <c r="I82" i="17" s="1"/>
  <c r="K82" i="17"/>
  <c r="L78" i="17"/>
  <c r="K78" i="17"/>
  <c r="J78" i="17"/>
  <c r="I78" i="17"/>
  <c r="L77" i="17"/>
  <c r="K77" i="17"/>
  <c r="J77" i="17"/>
  <c r="I77" i="17"/>
  <c r="L73" i="17"/>
  <c r="K73" i="17"/>
  <c r="K72" i="17" s="1"/>
  <c r="J73" i="17"/>
  <c r="J72" i="17" s="1"/>
  <c r="I73" i="17"/>
  <c r="L72" i="17"/>
  <c r="I72" i="17"/>
  <c r="L68" i="17"/>
  <c r="L67" i="17" s="1"/>
  <c r="L66" i="17" s="1"/>
  <c r="L65" i="17" s="1"/>
  <c r="K68" i="17"/>
  <c r="J68" i="17"/>
  <c r="J67" i="17" s="1"/>
  <c r="J66" i="17" s="1"/>
  <c r="J65" i="17" s="1"/>
  <c r="I68" i="17"/>
  <c r="I67" i="17" s="1"/>
  <c r="I66" i="17" s="1"/>
  <c r="I65" i="17" s="1"/>
  <c r="K67" i="17"/>
  <c r="L49" i="17"/>
  <c r="K49" i="17"/>
  <c r="K48" i="17" s="1"/>
  <c r="K47" i="17" s="1"/>
  <c r="K46" i="17" s="1"/>
  <c r="J49" i="17"/>
  <c r="J48" i="17" s="1"/>
  <c r="J47" i="17" s="1"/>
  <c r="J46" i="17" s="1"/>
  <c r="I49" i="17"/>
  <c r="L48" i="17"/>
  <c r="I48" i="17"/>
  <c r="L47" i="17"/>
  <c r="L46" i="17" s="1"/>
  <c r="I47" i="17"/>
  <c r="I46" i="17" s="1"/>
  <c r="L44" i="17"/>
  <c r="K44" i="17"/>
  <c r="J44" i="17"/>
  <c r="I44" i="17"/>
  <c r="L43" i="17"/>
  <c r="L42" i="17" s="1"/>
  <c r="K43" i="17"/>
  <c r="J43" i="17"/>
  <c r="J42" i="17" s="1"/>
  <c r="I43" i="17"/>
  <c r="I42" i="17" s="1"/>
  <c r="K42" i="17"/>
  <c r="L40" i="17"/>
  <c r="K40" i="17"/>
  <c r="J40" i="17"/>
  <c r="I40" i="17"/>
  <c r="L38" i="17"/>
  <c r="L37" i="17" s="1"/>
  <c r="L36" i="17" s="1"/>
  <c r="L35" i="17" s="1"/>
  <c r="K38" i="17"/>
  <c r="J38" i="17"/>
  <c r="J37" i="17" s="1"/>
  <c r="J36" i="17" s="1"/>
  <c r="I38" i="17"/>
  <c r="I37" i="17" s="1"/>
  <c r="I36" i="17" s="1"/>
  <c r="K37" i="17"/>
  <c r="K36" i="17" s="1"/>
  <c r="K35" i="17" s="1"/>
  <c r="L365" i="1"/>
  <c r="K365" i="1"/>
  <c r="J365" i="1"/>
  <c r="I365" i="1"/>
  <c r="L364" i="1"/>
  <c r="K364" i="1"/>
  <c r="J364" i="1"/>
  <c r="I364" i="1"/>
  <c r="L362" i="1"/>
  <c r="K362" i="1"/>
  <c r="K361" i="1" s="1"/>
  <c r="J362" i="1"/>
  <c r="I362" i="1"/>
  <c r="L361" i="1"/>
  <c r="J361" i="1"/>
  <c r="I361" i="1"/>
  <c r="L359" i="1"/>
  <c r="L358" i="1" s="1"/>
  <c r="K359" i="1"/>
  <c r="J359" i="1"/>
  <c r="J358" i="1" s="1"/>
  <c r="I359" i="1"/>
  <c r="I358" i="1" s="1"/>
  <c r="K358" i="1"/>
  <c r="L355" i="1"/>
  <c r="K355" i="1"/>
  <c r="J355" i="1"/>
  <c r="I355" i="1"/>
  <c r="L354" i="1"/>
  <c r="K354" i="1"/>
  <c r="J354" i="1"/>
  <c r="I354" i="1"/>
  <c r="L351" i="1"/>
  <c r="L350" i="1" s="1"/>
  <c r="K351" i="1"/>
  <c r="K350" i="1" s="1"/>
  <c r="J351" i="1"/>
  <c r="I351" i="1"/>
  <c r="J350" i="1"/>
  <c r="I350" i="1"/>
  <c r="L347" i="1"/>
  <c r="L346" i="1" s="1"/>
  <c r="K347" i="1"/>
  <c r="J347" i="1"/>
  <c r="J346" i="1" s="1"/>
  <c r="J336" i="1" s="1"/>
  <c r="I347" i="1"/>
  <c r="I346" i="1" s="1"/>
  <c r="K346" i="1"/>
  <c r="L343" i="1"/>
  <c r="K343" i="1"/>
  <c r="J343" i="1"/>
  <c r="I343" i="1"/>
  <c r="L340" i="1"/>
  <c r="K340" i="1"/>
  <c r="J340" i="1"/>
  <c r="I340" i="1"/>
  <c r="L338" i="1"/>
  <c r="L337" i="1" s="1"/>
  <c r="K338" i="1"/>
  <c r="K337" i="1" s="1"/>
  <c r="J338" i="1"/>
  <c r="I338" i="1"/>
  <c r="J337" i="1"/>
  <c r="I337" i="1"/>
  <c r="L333" i="1"/>
  <c r="L332" i="1" s="1"/>
  <c r="K333" i="1"/>
  <c r="K332" i="1" s="1"/>
  <c r="J333" i="1"/>
  <c r="I333" i="1"/>
  <c r="J332" i="1"/>
  <c r="I332" i="1"/>
  <c r="L330" i="1"/>
  <c r="L329" i="1" s="1"/>
  <c r="K330" i="1"/>
  <c r="J330" i="1"/>
  <c r="J329" i="1" s="1"/>
  <c r="I330" i="1"/>
  <c r="I329" i="1" s="1"/>
  <c r="K329" i="1"/>
  <c r="L327" i="1"/>
  <c r="K327" i="1"/>
  <c r="J327" i="1"/>
  <c r="I327" i="1"/>
  <c r="L326" i="1"/>
  <c r="K326" i="1"/>
  <c r="J326" i="1"/>
  <c r="I326" i="1"/>
  <c r="L323" i="1"/>
  <c r="L322" i="1" s="1"/>
  <c r="K323" i="1"/>
  <c r="K322" i="1" s="1"/>
  <c r="J323" i="1"/>
  <c r="I323" i="1"/>
  <c r="J322" i="1"/>
  <c r="I322" i="1"/>
  <c r="L319" i="1"/>
  <c r="L318" i="1" s="1"/>
  <c r="K319" i="1"/>
  <c r="J319" i="1"/>
  <c r="J318" i="1" s="1"/>
  <c r="I319" i="1"/>
  <c r="I318" i="1" s="1"/>
  <c r="K318" i="1"/>
  <c r="L315" i="1"/>
  <c r="K315" i="1"/>
  <c r="J315" i="1"/>
  <c r="I315" i="1"/>
  <c r="L314" i="1"/>
  <c r="K314" i="1"/>
  <c r="J314" i="1"/>
  <c r="I314" i="1"/>
  <c r="L311" i="1"/>
  <c r="K311" i="1"/>
  <c r="J311" i="1"/>
  <c r="I311" i="1"/>
  <c r="L308" i="1"/>
  <c r="K308" i="1"/>
  <c r="J308" i="1"/>
  <c r="I308" i="1"/>
  <c r="L306" i="1"/>
  <c r="L305" i="1" s="1"/>
  <c r="K306" i="1"/>
  <c r="J306" i="1"/>
  <c r="J305" i="1" s="1"/>
  <c r="I306" i="1"/>
  <c r="I305" i="1" s="1"/>
  <c r="K305" i="1"/>
  <c r="K304" i="1" s="1"/>
  <c r="L300" i="1"/>
  <c r="L299" i="1" s="1"/>
  <c r="K300" i="1"/>
  <c r="K299" i="1" s="1"/>
  <c r="J300" i="1"/>
  <c r="I300" i="1"/>
  <c r="J299" i="1"/>
  <c r="I299" i="1"/>
  <c r="L297" i="1"/>
  <c r="L296" i="1" s="1"/>
  <c r="K297" i="1"/>
  <c r="J297" i="1"/>
  <c r="J296" i="1" s="1"/>
  <c r="I297" i="1"/>
  <c r="I296" i="1" s="1"/>
  <c r="K296" i="1"/>
  <c r="L294" i="1"/>
  <c r="K294" i="1"/>
  <c r="J294" i="1"/>
  <c r="I294" i="1"/>
  <c r="L293" i="1"/>
  <c r="K293" i="1"/>
  <c r="J293" i="1"/>
  <c r="I293" i="1"/>
  <c r="L290" i="1"/>
  <c r="L289" i="1" s="1"/>
  <c r="K290" i="1"/>
  <c r="K289" i="1" s="1"/>
  <c r="J290" i="1"/>
  <c r="I290" i="1"/>
  <c r="I289" i="1" s="1"/>
  <c r="J289" i="1"/>
  <c r="L286" i="1"/>
  <c r="L285" i="1" s="1"/>
  <c r="K286" i="1"/>
  <c r="J286" i="1"/>
  <c r="J285" i="1" s="1"/>
  <c r="I286" i="1"/>
  <c r="I285" i="1" s="1"/>
  <c r="K285" i="1"/>
  <c r="L282" i="1"/>
  <c r="K282" i="1"/>
  <c r="J282" i="1"/>
  <c r="I282" i="1"/>
  <c r="L281" i="1"/>
  <c r="K281" i="1"/>
  <c r="J281" i="1"/>
  <c r="I281" i="1"/>
  <c r="L278" i="1"/>
  <c r="K278" i="1"/>
  <c r="J278" i="1"/>
  <c r="I278" i="1"/>
  <c r="L275" i="1"/>
  <c r="K275" i="1"/>
  <c r="J275" i="1"/>
  <c r="I275" i="1"/>
  <c r="L273" i="1"/>
  <c r="L272" i="1" s="1"/>
  <c r="K273" i="1"/>
  <c r="J273" i="1"/>
  <c r="J272" i="1" s="1"/>
  <c r="I273" i="1"/>
  <c r="I272" i="1" s="1"/>
  <c r="K272" i="1"/>
  <c r="K271" i="1" s="1"/>
  <c r="L268" i="1"/>
  <c r="L267" i="1" s="1"/>
  <c r="K268" i="1"/>
  <c r="J268" i="1"/>
  <c r="J267" i="1" s="1"/>
  <c r="I268" i="1"/>
  <c r="I267" i="1" s="1"/>
  <c r="K267" i="1"/>
  <c r="L265" i="1"/>
  <c r="K265" i="1"/>
  <c r="J265" i="1"/>
  <c r="I265" i="1"/>
  <c r="L264" i="1"/>
  <c r="K264" i="1"/>
  <c r="J264" i="1"/>
  <c r="I264" i="1"/>
  <c r="L262" i="1"/>
  <c r="K262" i="1"/>
  <c r="K261" i="1" s="1"/>
  <c r="J262" i="1"/>
  <c r="I262" i="1"/>
  <c r="L261" i="1"/>
  <c r="J261" i="1"/>
  <c r="I261" i="1"/>
  <c r="L258" i="1"/>
  <c r="L257" i="1" s="1"/>
  <c r="K258" i="1"/>
  <c r="J258" i="1"/>
  <c r="J257" i="1" s="1"/>
  <c r="I258" i="1"/>
  <c r="I257" i="1" s="1"/>
  <c r="K257" i="1"/>
  <c r="L254" i="1"/>
  <c r="K254" i="1"/>
  <c r="J254" i="1"/>
  <c r="I254" i="1"/>
  <c r="L253" i="1"/>
  <c r="K253" i="1"/>
  <c r="J253" i="1"/>
  <c r="I253" i="1"/>
  <c r="L250" i="1"/>
  <c r="K250" i="1"/>
  <c r="K249" i="1" s="1"/>
  <c r="K239" i="1" s="1"/>
  <c r="J250" i="1"/>
  <c r="I250" i="1"/>
  <c r="L249" i="1"/>
  <c r="J249" i="1"/>
  <c r="I249" i="1"/>
  <c r="L246" i="1"/>
  <c r="K246" i="1"/>
  <c r="J246" i="1"/>
  <c r="I246" i="1"/>
  <c r="L243" i="1"/>
  <c r="K243" i="1"/>
  <c r="J243" i="1"/>
  <c r="I243" i="1"/>
  <c r="L241" i="1"/>
  <c r="K241" i="1"/>
  <c r="J241" i="1"/>
  <c r="I241" i="1"/>
  <c r="L240" i="1"/>
  <c r="K240" i="1"/>
  <c r="J240" i="1"/>
  <c r="I240" i="1"/>
  <c r="L234" i="1"/>
  <c r="L233" i="1" s="1"/>
  <c r="L232" i="1" s="1"/>
  <c r="K234" i="1"/>
  <c r="J234" i="1"/>
  <c r="J233" i="1" s="1"/>
  <c r="J232" i="1" s="1"/>
  <c r="I234" i="1"/>
  <c r="I233" i="1" s="1"/>
  <c r="I232" i="1" s="1"/>
  <c r="K233" i="1"/>
  <c r="K232" i="1" s="1"/>
  <c r="L230" i="1"/>
  <c r="L229" i="1" s="1"/>
  <c r="L228" i="1" s="1"/>
  <c r="K230" i="1"/>
  <c r="J230" i="1"/>
  <c r="J229" i="1" s="1"/>
  <c r="J228" i="1" s="1"/>
  <c r="I230" i="1"/>
  <c r="I229" i="1" s="1"/>
  <c r="I228" i="1" s="1"/>
  <c r="K229" i="1"/>
  <c r="K228" i="1" s="1"/>
  <c r="L221" i="1"/>
  <c r="L220" i="1" s="1"/>
  <c r="K221" i="1"/>
  <c r="J221" i="1"/>
  <c r="J220" i="1" s="1"/>
  <c r="I221" i="1"/>
  <c r="I220" i="1" s="1"/>
  <c r="K220" i="1"/>
  <c r="L218" i="1"/>
  <c r="K218" i="1"/>
  <c r="J218" i="1"/>
  <c r="I218" i="1"/>
  <c r="L217" i="1"/>
  <c r="K217" i="1"/>
  <c r="J217" i="1"/>
  <c r="I217" i="1"/>
  <c r="K216" i="1"/>
  <c r="L211" i="1"/>
  <c r="K211" i="1"/>
  <c r="J211" i="1"/>
  <c r="I211" i="1"/>
  <c r="L210" i="1"/>
  <c r="L209" i="1" s="1"/>
  <c r="K210" i="1"/>
  <c r="J210" i="1"/>
  <c r="J209" i="1" s="1"/>
  <c r="I210" i="1"/>
  <c r="I209" i="1" s="1"/>
  <c r="K209" i="1"/>
  <c r="L207" i="1"/>
  <c r="K207" i="1"/>
  <c r="J207" i="1"/>
  <c r="I207" i="1"/>
  <c r="L206" i="1"/>
  <c r="K206" i="1"/>
  <c r="J206" i="1"/>
  <c r="I206" i="1"/>
  <c r="L202" i="1"/>
  <c r="K202" i="1"/>
  <c r="K201" i="1" s="1"/>
  <c r="J202" i="1"/>
  <c r="I202" i="1"/>
  <c r="L201" i="1"/>
  <c r="J201" i="1"/>
  <c r="I201" i="1"/>
  <c r="L196" i="1"/>
  <c r="L195" i="1" s="1"/>
  <c r="L186" i="1" s="1"/>
  <c r="K196" i="1"/>
  <c r="J196" i="1"/>
  <c r="J195" i="1" s="1"/>
  <c r="I196" i="1"/>
  <c r="I195" i="1" s="1"/>
  <c r="I186" i="1" s="1"/>
  <c r="K195" i="1"/>
  <c r="L191" i="1"/>
  <c r="K191" i="1"/>
  <c r="J191" i="1"/>
  <c r="I191" i="1"/>
  <c r="L190" i="1"/>
  <c r="K190" i="1"/>
  <c r="J190" i="1"/>
  <c r="I190" i="1"/>
  <c r="L188" i="1"/>
  <c r="K188" i="1"/>
  <c r="K187" i="1" s="1"/>
  <c r="K186" i="1" s="1"/>
  <c r="J188" i="1"/>
  <c r="I188" i="1"/>
  <c r="L187" i="1"/>
  <c r="J187" i="1"/>
  <c r="I187" i="1"/>
  <c r="L180" i="1"/>
  <c r="L179" i="1" s="1"/>
  <c r="K180" i="1"/>
  <c r="J180" i="1"/>
  <c r="J179" i="1" s="1"/>
  <c r="I180" i="1"/>
  <c r="I179" i="1" s="1"/>
  <c r="K179" i="1"/>
  <c r="L175" i="1"/>
  <c r="K175" i="1"/>
  <c r="J175" i="1"/>
  <c r="I175" i="1"/>
  <c r="L174" i="1"/>
  <c r="L173" i="1" s="1"/>
  <c r="K174" i="1"/>
  <c r="J174" i="1"/>
  <c r="I174" i="1"/>
  <c r="K173" i="1"/>
  <c r="L171" i="1"/>
  <c r="K171" i="1"/>
  <c r="J171" i="1"/>
  <c r="I171" i="1"/>
  <c r="L170" i="1"/>
  <c r="L169" i="1" s="1"/>
  <c r="L168" i="1" s="1"/>
  <c r="K170" i="1"/>
  <c r="J170" i="1"/>
  <c r="J169" i="1" s="1"/>
  <c r="I170" i="1"/>
  <c r="I169" i="1" s="1"/>
  <c r="K169" i="1"/>
  <c r="K168" i="1" s="1"/>
  <c r="L166" i="1"/>
  <c r="L165" i="1" s="1"/>
  <c r="K166" i="1"/>
  <c r="J166" i="1"/>
  <c r="J165" i="1" s="1"/>
  <c r="I166" i="1"/>
  <c r="I165" i="1" s="1"/>
  <c r="K165" i="1"/>
  <c r="L161" i="1"/>
  <c r="K161" i="1"/>
  <c r="J161" i="1"/>
  <c r="I161" i="1"/>
  <c r="L160" i="1"/>
  <c r="L159" i="1" s="1"/>
  <c r="L158" i="1" s="1"/>
  <c r="K160" i="1"/>
  <c r="J160" i="1"/>
  <c r="J159" i="1" s="1"/>
  <c r="J158" i="1" s="1"/>
  <c r="I160" i="1"/>
  <c r="K159" i="1"/>
  <c r="K158" i="1" s="1"/>
  <c r="L155" i="1"/>
  <c r="L154" i="1" s="1"/>
  <c r="L153" i="1" s="1"/>
  <c r="K155" i="1"/>
  <c r="J155" i="1"/>
  <c r="J154" i="1" s="1"/>
  <c r="J153" i="1" s="1"/>
  <c r="I155" i="1"/>
  <c r="I154" i="1" s="1"/>
  <c r="I153" i="1" s="1"/>
  <c r="K154" i="1"/>
  <c r="K153" i="1" s="1"/>
  <c r="L151" i="1"/>
  <c r="L150" i="1" s="1"/>
  <c r="K151" i="1"/>
  <c r="J151" i="1"/>
  <c r="J150" i="1" s="1"/>
  <c r="I151" i="1"/>
  <c r="I150" i="1" s="1"/>
  <c r="K150" i="1"/>
  <c r="L147" i="1"/>
  <c r="K147" i="1"/>
  <c r="K146" i="1" s="1"/>
  <c r="K145" i="1" s="1"/>
  <c r="J147" i="1"/>
  <c r="I147" i="1"/>
  <c r="L146" i="1"/>
  <c r="L145" i="1" s="1"/>
  <c r="J146" i="1"/>
  <c r="J145" i="1" s="1"/>
  <c r="I146" i="1"/>
  <c r="I145" i="1" s="1"/>
  <c r="L142" i="1"/>
  <c r="K142" i="1"/>
  <c r="K141" i="1" s="1"/>
  <c r="K140" i="1" s="1"/>
  <c r="K139" i="1" s="1"/>
  <c r="J142" i="1"/>
  <c r="I142" i="1"/>
  <c r="L141" i="1"/>
  <c r="L140" i="1" s="1"/>
  <c r="L139" i="1" s="1"/>
  <c r="J141" i="1"/>
  <c r="J140" i="1" s="1"/>
  <c r="I141" i="1"/>
  <c r="I140" i="1" s="1"/>
  <c r="L137" i="1"/>
  <c r="L136" i="1" s="1"/>
  <c r="L135" i="1" s="1"/>
  <c r="K137" i="1"/>
  <c r="J137" i="1"/>
  <c r="J136" i="1" s="1"/>
  <c r="J135" i="1" s="1"/>
  <c r="I137" i="1"/>
  <c r="I136" i="1" s="1"/>
  <c r="I135" i="1" s="1"/>
  <c r="K136" i="1"/>
  <c r="K135" i="1" s="1"/>
  <c r="L133" i="1"/>
  <c r="L132" i="1" s="1"/>
  <c r="L131" i="1" s="1"/>
  <c r="K133" i="1"/>
  <c r="J133" i="1"/>
  <c r="J132" i="1" s="1"/>
  <c r="J131" i="1" s="1"/>
  <c r="I133" i="1"/>
  <c r="I132" i="1" s="1"/>
  <c r="I131" i="1" s="1"/>
  <c r="K132" i="1"/>
  <c r="K131" i="1" s="1"/>
  <c r="L129" i="1"/>
  <c r="L128" i="1" s="1"/>
  <c r="L127" i="1" s="1"/>
  <c r="K129" i="1"/>
  <c r="J129" i="1"/>
  <c r="J128" i="1" s="1"/>
  <c r="J127" i="1" s="1"/>
  <c r="I129" i="1"/>
  <c r="I128" i="1" s="1"/>
  <c r="I127" i="1" s="1"/>
  <c r="K128" i="1"/>
  <c r="K127" i="1" s="1"/>
  <c r="L125" i="1"/>
  <c r="L124" i="1" s="1"/>
  <c r="L123" i="1" s="1"/>
  <c r="K125" i="1"/>
  <c r="J125" i="1"/>
  <c r="J124" i="1" s="1"/>
  <c r="J123" i="1" s="1"/>
  <c r="I125" i="1"/>
  <c r="I124" i="1" s="1"/>
  <c r="I123" i="1" s="1"/>
  <c r="K124" i="1"/>
  <c r="K123" i="1" s="1"/>
  <c r="L121" i="1"/>
  <c r="L120" i="1" s="1"/>
  <c r="L119" i="1" s="1"/>
  <c r="K121" i="1"/>
  <c r="J121" i="1"/>
  <c r="J120" i="1" s="1"/>
  <c r="J119" i="1" s="1"/>
  <c r="I121" i="1"/>
  <c r="I120" i="1" s="1"/>
  <c r="I119" i="1" s="1"/>
  <c r="K120" i="1"/>
  <c r="K119" i="1" s="1"/>
  <c r="L116" i="1"/>
  <c r="L115" i="1" s="1"/>
  <c r="L114" i="1" s="1"/>
  <c r="K116" i="1"/>
  <c r="J116" i="1"/>
  <c r="J115" i="1" s="1"/>
  <c r="J114" i="1" s="1"/>
  <c r="I116" i="1"/>
  <c r="I115" i="1" s="1"/>
  <c r="I114" i="1" s="1"/>
  <c r="K115" i="1"/>
  <c r="K114" i="1" s="1"/>
  <c r="L110" i="1"/>
  <c r="K110" i="1"/>
  <c r="K109" i="1" s="1"/>
  <c r="J110" i="1"/>
  <c r="J109" i="1" s="1"/>
  <c r="I110" i="1"/>
  <c r="I109" i="1" s="1"/>
  <c r="L109" i="1"/>
  <c r="L106" i="1"/>
  <c r="L105" i="1" s="1"/>
  <c r="L104" i="1" s="1"/>
  <c r="K106" i="1"/>
  <c r="J106" i="1"/>
  <c r="J105" i="1" s="1"/>
  <c r="I106" i="1"/>
  <c r="I105" i="1" s="1"/>
  <c r="K105" i="1"/>
  <c r="L101" i="1"/>
  <c r="L100" i="1" s="1"/>
  <c r="L99" i="1" s="1"/>
  <c r="K101" i="1"/>
  <c r="J101" i="1"/>
  <c r="J100" i="1" s="1"/>
  <c r="J99" i="1" s="1"/>
  <c r="I101" i="1"/>
  <c r="I100" i="1" s="1"/>
  <c r="I99" i="1" s="1"/>
  <c r="K100" i="1"/>
  <c r="K99" i="1" s="1"/>
  <c r="L96" i="1"/>
  <c r="L95" i="1" s="1"/>
  <c r="L94" i="1" s="1"/>
  <c r="K96" i="1"/>
  <c r="J96" i="1"/>
  <c r="J95" i="1" s="1"/>
  <c r="J94" i="1" s="1"/>
  <c r="I96" i="1"/>
  <c r="I95" i="1" s="1"/>
  <c r="I94" i="1" s="1"/>
  <c r="K95" i="1"/>
  <c r="K94" i="1" s="1"/>
  <c r="L89" i="1"/>
  <c r="K89" i="1"/>
  <c r="K88" i="1" s="1"/>
  <c r="K87" i="1" s="1"/>
  <c r="K86" i="1" s="1"/>
  <c r="J89" i="1"/>
  <c r="J88" i="1" s="1"/>
  <c r="J87" i="1" s="1"/>
  <c r="J86" i="1" s="1"/>
  <c r="I89" i="1"/>
  <c r="I88" i="1" s="1"/>
  <c r="I87" i="1" s="1"/>
  <c r="I86" i="1" s="1"/>
  <c r="L88" i="1"/>
  <c r="L87" i="1"/>
  <c r="L86" i="1" s="1"/>
  <c r="L84" i="1"/>
  <c r="K84" i="1"/>
  <c r="K83" i="1" s="1"/>
  <c r="K82" i="1" s="1"/>
  <c r="J84" i="1"/>
  <c r="I84" i="1"/>
  <c r="I83" i="1" s="1"/>
  <c r="I82" i="1" s="1"/>
  <c r="L83" i="1"/>
  <c r="L82" i="1" s="1"/>
  <c r="J83" i="1"/>
  <c r="J82" i="1" s="1"/>
  <c r="L78" i="1"/>
  <c r="K78" i="1"/>
  <c r="K77" i="1" s="1"/>
  <c r="J78" i="1"/>
  <c r="I78" i="1"/>
  <c r="I77" i="1" s="1"/>
  <c r="I66" i="1" s="1"/>
  <c r="I65" i="1" s="1"/>
  <c r="L77" i="1"/>
  <c r="J77" i="1"/>
  <c r="L73" i="1"/>
  <c r="K73" i="1"/>
  <c r="K72" i="1" s="1"/>
  <c r="J73" i="1"/>
  <c r="I73" i="1"/>
  <c r="L72" i="1"/>
  <c r="J72" i="1"/>
  <c r="I72" i="1"/>
  <c r="L68" i="1"/>
  <c r="L67" i="1" s="1"/>
  <c r="L66" i="1" s="1"/>
  <c r="L65" i="1" s="1"/>
  <c r="K68" i="1"/>
  <c r="J68" i="1"/>
  <c r="J67" i="1" s="1"/>
  <c r="J66" i="1" s="1"/>
  <c r="J65" i="1" s="1"/>
  <c r="I68" i="1"/>
  <c r="K67" i="1"/>
  <c r="K66" i="1" s="1"/>
  <c r="K65" i="1" s="1"/>
  <c r="I67" i="1"/>
  <c r="L49" i="1"/>
  <c r="L48" i="1" s="1"/>
  <c r="L47" i="1" s="1"/>
  <c r="L46" i="1" s="1"/>
  <c r="K49" i="1"/>
  <c r="K48" i="1" s="1"/>
  <c r="K47" i="1" s="1"/>
  <c r="K46" i="1" s="1"/>
  <c r="J49" i="1"/>
  <c r="J48" i="1" s="1"/>
  <c r="J47" i="1" s="1"/>
  <c r="J46" i="1" s="1"/>
  <c r="I49" i="1"/>
  <c r="I48" i="1" s="1"/>
  <c r="I47" i="1" s="1"/>
  <c r="I46" i="1" s="1"/>
  <c r="L44" i="1"/>
  <c r="K44" i="1"/>
  <c r="K43" i="1" s="1"/>
  <c r="K42" i="1" s="1"/>
  <c r="J44" i="1"/>
  <c r="I44" i="1"/>
  <c r="I43" i="1" s="1"/>
  <c r="I42" i="1" s="1"/>
  <c r="L43" i="1"/>
  <c r="L42" i="1" s="1"/>
  <c r="J43" i="1"/>
  <c r="J42" i="1" s="1"/>
  <c r="L40" i="1"/>
  <c r="K40" i="1"/>
  <c r="J40" i="1"/>
  <c r="I40" i="1"/>
  <c r="L38" i="1"/>
  <c r="L37" i="1" s="1"/>
  <c r="L36" i="1" s="1"/>
  <c r="K38" i="1"/>
  <c r="J38" i="1"/>
  <c r="J37" i="1" s="1"/>
  <c r="J36" i="1" s="1"/>
  <c r="I38" i="1"/>
  <c r="K37" i="1"/>
  <c r="K36" i="1" s="1"/>
  <c r="K35" i="1" s="1"/>
  <c r="I37" i="1"/>
  <c r="I36" i="1" s="1"/>
  <c r="I35" i="1" s="1"/>
  <c r="L365" i="7"/>
  <c r="K365" i="7"/>
  <c r="J365" i="7"/>
  <c r="J364" i="7" s="1"/>
  <c r="I365" i="7"/>
  <c r="L364" i="7"/>
  <c r="K364" i="7"/>
  <c r="I364" i="7"/>
  <c r="L362" i="7"/>
  <c r="K362" i="7"/>
  <c r="K361" i="7" s="1"/>
  <c r="J362" i="7"/>
  <c r="I362" i="7"/>
  <c r="I361" i="7" s="1"/>
  <c r="L361" i="7"/>
  <c r="J361" i="7"/>
  <c r="L359" i="7"/>
  <c r="L358" i="7" s="1"/>
  <c r="K359" i="7"/>
  <c r="J359" i="7"/>
  <c r="J358" i="7" s="1"/>
  <c r="I359" i="7"/>
  <c r="K358" i="7"/>
  <c r="I358" i="7"/>
  <c r="L355" i="7"/>
  <c r="K355" i="7"/>
  <c r="J355" i="7"/>
  <c r="J354" i="7" s="1"/>
  <c r="I355" i="7"/>
  <c r="L354" i="7"/>
  <c r="K354" i="7"/>
  <c r="I354" i="7"/>
  <c r="L351" i="7"/>
  <c r="K351" i="7"/>
  <c r="K350" i="7" s="1"/>
  <c r="J351" i="7"/>
  <c r="I351" i="7"/>
  <c r="I350" i="7" s="1"/>
  <c r="L350" i="7"/>
  <c r="J350" i="7"/>
  <c r="L347" i="7"/>
  <c r="L346" i="7" s="1"/>
  <c r="K347" i="7"/>
  <c r="J347" i="7"/>
  <c r="J346" i="7" s="1"/>
  <c r="I347" i="7"/>
  <c r="K346" i="7"/>
  <c r="I346" i="7"/>
  <c r="L343" i="7"/>
  <c r="K343" i="7"/>
  <c r="J343" i="7"/>
  <c r="I343" i="7"/>
  <c r="L340" i="7"/>
  <c r="K340" i="7"/>
  <c r="J340" i="7"/>
  <c r="I340" i="7"/>
  <c r="L338" i="7"/>
  <c r="L337" i="7" s="1"/>
  <c r="L336" i="7" s="1"/>
  <c r="K338" i="7"/>
  <c r="K337" i="7" s="1"/>
  <c r="K336" i="7" s="1"/>
  <c r="J338" i="7"/>
  <c r="I338" i="7"/>
  <c r="I337" i="7" s="1"/>
  <c r="J337" i="7"/>
  <c r="L333" i="7"/>
  <c r="L332" i="7" s="1"/>
  <c r="K333" i="7"/>
  <c r="K332" i="7" s="1"/>
  <c r="J333" i="7"/>
  <c r="I333" i="7"/>
  <c r="I332" i="7" s="1"/>
  <c r="J332" i="7"/>
  <c r="L330" i="7"/>
  <c r="L329" i="7" s="1"/>
  <c r="K330" i="7"/>
  <c r="J330" i="7"/>
  <c r="J329" i="7" s="1"/>
  <c r="I330" i="7"/>
  <c r="K329" i="7"/>
  <c r="I329" i="7"/>
  <c r="L327" i="7"/>
  <c r="K327" i="7"/>
  <c r="J327" i="7"/>
  <c r="J326" i="7" s="1"/>
  <c r="I327" i="7"/>
  <c r="L326" i="7"/>
  <c r="K326" i="7"/>
  <c r="I326" i="7"/>
  <c r="L323" i="7"/>
  <c r="K323" i="7"/>
  <c r="K322" i="7" s="1"/>
  <c r="J323" i="7"/>
  <c r="I323" i="7"/>
  <c r="I322" i="7" s="1"/>
  <c r="L322" i="7"/>
  <c r="J322" i="7"/>
  <c r="L319" i="7"/>
  <c r="L318" i="7" s="1"/>
  <c r="K319" i="7"/>
  <c r="J319" i="7"/>
  <c r="J318" i="7" s="1"/>
  <c r="I319" i="7"/>
  <c r="K318" i="7"/>
  <c r="I318" i="7"/>
  <c r="L315" i="7"/>
  <c r="K315" i="7"/>
  <c r="J315" i="7"/>
  <c r="J314" i="7" s="1"/>
  <c r="I315" i="7"/>
  <c r="L314" i="7"/>
  <c r="K314" i="7"/>
  <c r="I314" i="7"/>
  <c r="L311" i="7"/>
  <c r="K311" i="7"/>
  <c r="J311" i="7"/>
  <c r="I311" i="7"/>
  <c r="I305" i="7" s="1"/>
  <c r="I304" i="7" s="1"/>
  <c r="L308" i="7"/>
  <c r="K308" i="7"/>
  <c r="J308" i="7"/>
  <c r="I308" i="7"/>
  <c r="L306" i="7"/>
  <c r="L305" i="7" s="1"/>
  <c r="K306" i="7"/>
  <c r="J306" i="7"/>
  <c r="J305" i="7" s="1"/>
  <c r="I306" i="7"/>
  <c r="K305" i="7"/>
  <c r="L300" i="7"/>
  <c r="L299" i="7" s="1"/>
  <c r="K300" i="7"/>
  <c r="K299" i="7" s="1"/>
  <c r="J300" i="7"/>
  <c r="I300" i="7"/>
  <c r="I299" i="7" s="1"/>
  <c r="J299" i="7"/>
  <c r="L297" i="7"/>
  <c r="K297" i="7"/>
  <c r="J297" i="7"/>
  <c r="J296" i="7" s="1"/>
  <c r="I297" i="7"/>
  <c r="L296" i="7"/>
  <c r="K296" i="7"/>
  <c r="I296" i="7"/>
  <c r="L294" i="7"/>
  <c r="K294" i="7"/>
  <c r="J294" i="7"/>
  <c r="J293" i="7" s="1"/>
  <c r="I294" i="7"/>
  <c r="L293" i="7"/>
  <c r="K293" i="7"/>
  <c r="I293" i="7"/>
  <c r="L290" i="7"/>
  <c r="L289" i="7" s="1"/>
  <c r="K290" i="7"/>
  <c r="K289" i="7" s="1"/>
  <c r="J290" i="7"/>
  <c r="I290" i="7"/>
  <c r="I289" i="7" s="1"/>
  <c r="J289" i="7"/>
  <c r="L286" i="7"/>
  <c r="K286" i="7"/>
  <c r="J286" i="7"/>
  <c r="J285" i="7" s="1"/>
  <c r="I286" i="7"/>
  <c r="L285" i="7"/>
  <c r="K285" i="7"/>
  <c r="I285" i="7"/>
  <c r="L282" i="7"/>
  <c r="K282" i="7"/>
  <c r="J282" i="7"/>
  <c r="J281" i="7" s="1"/>
  <c r="I282" i="7"/>
  <c r="L281" i="7"/>
  <c r="K281" i="7"/>
  <c r="I281" i="7"/>
  <c r="L278" i="7"/>
  <c r="K278" i="7"/>
  <c r="J278" i="7"/>
  <c r="I278" i="7"/>
  <c r="L275" i="7"/>
  <c r="K275" i="7"/>
  <c r="J275" i="7"/>
  <c r="I275" i="7"/>
  <c r="L273" i="7"/>
  <c r="K273" i="7"/>
  <c r="J273" i="7"/>
  <c r="J272" i="7" s="1"/>
  <c r="I273" i="7"/>
  <c r="L272" i="7"/>
  <c r="L271" i="7" s="1"/>
  <c r="K272" i="7"/>
  <c r="K271" i="7" s="1"/>
  <c r="I272" i="7"/>
  <c r="I271" i="7" s="1"/>
  <c r="L268" i="7"/>
  <c r="K268" i="7"/>
  <c r="J268" i="7"/>
  <c r="J267" i="7" s="1"/>
  <c r="I268" i="7"/>
  <c r="L267" i="7"/>
  <c r="K267" i="7"/>
  <c r="I267" i="7"/>
  <c r="L265" i="7"/>
  <c r="K265" i="7"/>
  <c r="J265" i="7"/>
  <c r="J264" i="7" s="1"/>
  <c r="I265" i="7"/>
  <c r="L264" i="7"/>
  <c r="K264" i="7"/>
  <c r="I264" i="7"/>
  <c r="L262" i="7"/>
  <c r="L261" i="7" s="1"/>
  <c r="K262" i="7"/>
  <c r="K261" i="7" s="1"/>
  <c r="J262" i="7"/>
  <c r="I262" i="7"/>
  <c r="I261" i="7" s="1"/>
  <c r="J261" i="7"/>
  <c r="L258" i="7"/>
  <c r="K258" i="7"/>
  <c r="J258" i="7"/>
  <c r="J257" i="7" s="1"/>
  <c r="I258" i="7"/>
  <c r="L257" i="7"/>
  <c r="K257" i="7"/>
  <c r="I257" i="7"/>
  <c r="L254" i="7"/>
  <c r="K254" i="7"/>
  <c r="J254" i="7"/>
  <c r="J253" i="7" s="1"/>
  <c r="I254" i="7"/>
  <c r="L253" i="7"/>
  <c r="K253" i="7"/>
  <c r="I253" i="7"/>
  <c r="L250" i="7"/>
  <c r="L249" i="7" s="1"/>
  <c r="L239" i="7" s="1"/>
  <c r="L238" i="7" s="1"/>
  <c r="K250" i="7"/>
  <c r="K249" i="7" s="1"/>
  <c r="K239" i="7" s="1"/>
  <c r="K238" i="7" s="1"/>
  <c r="J250" i="7"/>
  <c r="I250" i="7"/>
  <c r="I249" i="7" s="1"/>
  <c r="I239" i="7" s="1"/>
  <c r="I238" i="7" s="1"/>
  <c r="J249" i="7"/>
  <c r="L246" i="7"/>
  <c r="K246" i="7"/>
  <c r="J246" i="7"/>
  <c r="I246" i="7"/>
  <c r="L243" i="7"/>
  <c r="K243" i="7"/>
  <c r="J243" i="7"/>
  <c r="I243" i="7"/>
  <c r="L241" i="7"/>
  <c r="K241" i="7"/>
  <c r="J241" i="7"/>
  <c r="J240" i="7" s="1"/>
  <c r="J239" i="7" s="1"/>
  <c r="I241" i="7"/>
  <c r="L240" i="7"/>
  <c r="K240" i="7"/>
  <c r="I240" i="7"/>
  <c r="L234" i="7"/>
  <c r="K234" i="7"/>
  <c r="J234" i="7"/>
  <c r="J233" i="7" s="1"/>
  <c r="J232" i="7" s="1"/>
  <c r="I234" i="7"/>
  <c r="L233" i="7"/>
  <c r="L232" i="7" s="1"/>
  <c r="K233" i="7"/>
  <c r="K232" i="7" s="1"/>
  <c r="I233" i="7"/>
  <c r="I232" i="7" s="1"/>
  <c r="L230" i="7"/>
  <c r="K230" i="7"/>
  <c r="J230" i="7"/>
  <c r="J229" i="7" s="1"/>
  <c r="J228" i="7" s="1"/>
  <c r="I230" i="7"/>
  <c r="L229" i="7"/>
  <c r="L228" i="7" s="1"/>
  <c r="K229" i="7"/>
  <c r="K228" i="7" s="1"/>
  <c r="I229" i="7"/>
  <c r="I228" i="7" s="1"/>
  <c r="L221" i="7"/>
  <c r="K221" i="7"/>
  <c r="J221" i="7"/>
  <c r="J220" i="7" s="1"/>
  <c r="I221" i="7"/>
  <c r="L220" i="7"/>
  <c r="K220" i="7"/>
  <c r="I220" i="7"/>
  <c r="L218" i="7"/>
  <c r="K218" i="7"/>
  <c r="J218" i="7"/>
  <c r="J217" i="7" s="1"/>
  <c r="I218" i="7"/>
  <c r="L217" i="7"/>
  <c r="K217" i="7"/>
  <c r="I217" i="7"/>
  <c r="L216" i="7"/>
  <c r="K216" i="7"/>
  <c r="I216" i="7"/>
  <c r="L211" i="7"/>
  <c r="K211" i="7"/>
  <c r="J211" i="7"/>
  <c r="J210" i="7" s="1"/>
  <c r="J209" i="7" s="1"/>
  <c r="I211" i="7"/>
  <c r="L210" i="7"/>
  <c r="K210" i="7"/>
  <c r="I210" i="7"/>
  <c r="L209" i="7"/>
  <c r="K209" i="7"/>
  <c r="I209" i="7"/>
  <c r="L207" i="7"/>
  <c r="K207" i="7"/>
  <c r="J207" i="7"/>
  <c r="J206" i="7" s="1"/>
  <c r="I207" i="7"/>
  <c r="L206" i="7"/>
  <c r="K206" i="7"/>
  <c r="I206" i="7"/>
  <c r="L202" i="7"/>
  <c r="L201" i="7" s="1"/>
  <c r="K202" i="7"/>
  <c r="K201" i="7" s="1"/>
  <c r="J202" i="7"/>
  <c r="I202" i="7"/>
  <c r="I201" i="7" s="1"/>
  <c r="J201" i="7"/>
  <c r="L196" i="7"/>
  <c r="K196" i="7"/>
  <c r="J196" i="7"/>
  <c r="J195" i="7" s="1"/>
  <c r="I196" i="7"/>
  <c r="L195" i="7"/>
  <c r="K195" i="7"/>
  <c r="I195" i="7"/>
  <c r="L191" i="7"/>
  <c r="K191" i="7"/>
  <c r="J191" i="7"/>
  <c r="J190" i="7" s="1"/>
  <c r="I191" i="7"/>
  <c r="L190" i="7"/>
  <c r="K190" i="7"/>
  <c r="I190" i="7"/>
  <c r="L188" i="7"/>
  <c r="L187" i="7" s="1"/>
  <c r="L186" i="7" s="1"/>
  <c r="L185" i="7" s="1"/>
  <c r="K188" i="7"/>
  <c r="K187" i="7" s="1"/>
  <c r="K186" i="7" s="1"/>
  <c r="K185" i="7" s="1"/>
  <c r="J188" i="7"/>
  <c r="I188" i="7"/>
  <c r="I187" i="7" s="1"/>
  <c r="J187" i="7"/>
  <c r="L180" i="7"/>
  <c r="K180" i="7"/>
  <c r="J180" i="7"/>
  <c r="J179" i="7" s="1"/>
  <c r="I180" i="7"/>
  <c r="L179" i="7"/>
  <c r="K179" i="7"/>
  <c r="I179" i="7"/>
  <c r="I173" i="7" s="1"/>
  <c r="L175" i="7"/>
  <c r="L174" i="7" s="1"/>
  <c r="L173" i="7" s="1"/>
  <c r="K175" i="7"/>
  <c r="J175" i="7"/>
  <c r="J174" i="7" s="1"/>
  <c r="J173" i="7" s="1"/>
  <c r="I175" i="7"/>
  <c r="K174" i="7"/>
  <c r="I174" i="7"/>
  <c r="K173" i="7"/>
  <c r="L171" i="7"/>
  <c r="L170" i="7" s="1"/>
  <c r="L169" i="7" s="1"/>
  <c r="K171" i="7"/>
  <c r="J171" i="7"/>
  <c r="J170" i="7" s="1"/>
  <c r="J169" i="7" s="1"/>
  <c r="J168" i="7" s="1"/>
  <c r="I171" i="7"/>
  <c r="K170" i="7"/>
  <c r="I170" i="7"/>
  <c r="K169" i="7"/>
  <c r="K168" i="7" s="1"/>
  <c r="I169" i="7"/>
  <c r="L166" i="7"/>
  <c r="K166" i="7"/>
  <c r="J166" i="7"/>
  <c r="J165" i="7" s="1"/>
  <c r="I166" i="7"/>
  <c r="L165" i="7"/>
  <c r="K165" i="7"/>
  <c r="I165" i="7"/>
  <c r="I159" i="7" s="1"/>
  <c r="I158" i="7" s="1"/>
  <c r="L161" i="7"/>
  <c r="L160" i="7" s="1"/>
  <c r="L159" i="7" s="1"/>
  <c r="L158" i="7" s="1"/>
  <c r="K161" i="7"/>
  <c r="J161" i="7"/>
  <c r="J160" i="7" s="1"/>
  <c r="J159" i="7" s="1"/>
  <c r="J158" i="7" s="1"/>
  <c r="I161" i="7"/>
  <c r="K160" i="7"/>
  <c r="I160" i="7"/>
  <c r="K159" i="7"/>
  <c r="K158" i="7" s="1"/>
  <c r="L155" i="7"/>
  <c r="K155" i="7"/>
  <c r="J155" i="7"/>
  <c r="J154" i="7" s="1"/>
  <c r="J153" i="7" s="1"/>
  <c r="I155" i="7"/>
  <c r="L154" i="7"/>
  <c r="L153" i="7" s="1"/>
  <c r="K154" i="7"/>
  <c r="K153" i="7" s="1"/>
  <c r="I154" i="7"/>
  <c r="I153" i="7" s="1"/>
  <c r="L151" i="7"/>
  <c r="K151" i="7"/>
  <c r="J151" i="7"/>
  <c r="J150" i="7" s="1"/>
  <c r="I151" i="7"/>
  <c r="L150" i="7"/>
  <c r="K150" i="7"/>
  <c r="I150" i="7"/>
  <c r="L147" i="7"/>
  <c r="L146" i="7" s="1"/>
  <c r="L145" i="7" s="1"/>
  <c r="K147" i="7"/>
  <c r="J147" i="7"/>
  <c r="J146" i="7" s="1"/>
  <c r="J145" i="7" s="1"/>
  <c r="I147" i="7"/>
  <c r="K146" i="7"/>
  <c r="I146" i="7"/>
  <c r="K145" i="7"/>
  <c r="I145" i="7"/>
  <c r="L142" i="7"/>
  <c r="L141" i="7" s="1"/>
  <c r="L140" i="7" s="1"/>
  <c r="K142" i="7"/>
  <c r="J142" i="7"/>
  <c r="J141" i="7" s="1"/>
  <c r="J140" i="7" s="1"/>
  <c r="I142" i="7"/>
  <c r="K141" i="7"/>
  <c r="I141" i="7"/>
  <c r="K140" i="7"/>
  <c r="K139" i="7" s="1"/>
  <c r="I140" i="7"/>
  <c r="L137" i="7"/>
  <c r="K137" i="7"/>
  <c r="J137" i="7"/>
  <c r="J136" i="7" s="1"/>
  <c r="J135" i="7" s="1"/>
  <c r="I137" i="7"/>
  <c r="L136" i="7"/>
  <c r="K136" i="7"/>
  <c r="K135" i="7" s="1"/>
  <c r="I136" i="7"/>
  <c r="I135" i="7" s="1"/>
  <c r="L135" i="7"/>
  <c r="L133" i="7"/>
  <c r="L132" i="7" s="1"/>
  <c r="L131" i="7" s="1"/>
  <c r="K133" i="7"/>
  <c r="J133" i="7"/>
  <c r="J132" i="7" s="1"/>
  <c r="J131" i="7" s="1"/>
  <c r="I133" i="7"/>
  <c r="K132" i="7"/>
  <c r="K131" i="7" s="1"/>
  <c r="I132" i="7"/>
  <c r="I131" i="7" s="1"/>
  <c r="L129" i="7"/>
  <c r="L128" i="7" s="1"/>
  <c r="L127" i="7" s="1"/>
  <c r="K129" i="7"/>
  <c r="J129" i="7"/>
  <c r="J128" i="7" s="1"/>
  <c r="J127" i="7" s="1"/>
  <c r="I129" i="7"/>
  <c r="K128" i="7"/>
  <c r="K127" i="7" s="1"/>
  <c r="I128" i="7"/>
  <c r="I127" i="7" s="1"/>
  <c r="L125" i="7"/>
  <c r="L124" i="7" s="1"/>
  <c r="L123" i="7" s="1"/>
  <c r="K125" i="7"/>
  <c r="J125" i="7"/>
  <c r="J124" i="7" s="1"/>
  <c r="J123" i="7" s="1"/>
  <c r="I125" i="7"/>
  <c r="K124" i="7"/>
  <c r="K123" i="7" s="1"/>
  <c r="I124" i="7"/>
  <c r="I123" i="7" s="1"/>
  <c r="L121" i="7"/>
  <c r="L120" i="7" s="1"/>
  <c r="L119" i="7" s="1"/>
  <c r="K121" i="7"/>
  <c r="J121" i="7"/>
  <c r="J120" i="7" s="1"/>
  <c r="J119" i="7" s="1"/>
  <c r="I121" i="7"/>
  <c r="K120" i="7"/>
  <c r="K119" i="7" s="1"/>
  <c r="I120" i="7"/>
  <c r="I119" i="7" s="1"/>
  <c r="L116" i="7"/>
  <c r="L115" i="7" s="1"/>
  <c r="L114" i="7" s="1"/>
  <c r="K116" i="7"/>
  <c r="J116" i="7"/>
  <c r="J115" i="7" s="1"/>
  <c r="J114" i="7" s="1"/>
  <c r="I116" i="7"/>
  <c r="K115" i="7"/>
  <c r="K114" i="7" s="1"/>
  <c r="K113" i="7" s="1"/>
  <c r="I115" i="7"/>
  <c r="I114" i="7" s="1"/>
  <c r="L110" i="7"/>
  <c r="L109" i="7" s="1"/>
  <c r="K110" i="7"/>
  <c r="K109" i="7" s="1"/>
  <c r="J110" i="7"/>
  <c r="I110" i="7"/>
  <c r="I109" i="7" s="1"/>
  <c r="J109" i="7"/>
  <c r="L106" i="7"/>
  <c r="L105" i="7" s="1"/>
  <c r="K106" i="7"/>
  <c r="J106" i="7"/>
  <c r="J105" i="7" s="1"/>
  <c r="J104" i="7" s="1"/>
  <c r="I106" i="7"/>
  <c r="K105" i="7"/>
  <c r="K104" i="7" s="1"/>
  <c r="I105" i="7"/>
  <c r="I104" i="7" s="1"/>
  <c r="L101" i="7"/>
  <c r="L100" i="7" s="1"/>
  <c r="L99" i="7" s="1"/>
  <c r="K101" i="7"/>
  <c r="J101" i="7"/>
  <c r="J100" i="7" s="1"/>
  <c r="J99" i="7" s="1"/>
  <c r="I101" i="7"/>
  <c r="K100" i="7"/>
  <c r="K99" i="7" s="1"/>
  <c r="I100" i="7"/>
  <c r="I99" i="7" s="1"/>
  <c r="L96" i="7"/>
  <c r="L95" i="7" s="1"/>
  <c r="L94" i="7" s="1"/>
  <c r="K96" i="7"/>
  <c r="J96" i="7"/>
  <c r="J95" i="7" s="1"/>
  <c r="J94" i="7" s="1"/>
  <c r="I96" i="7"/>
  <c r="K95" i="7"/>
  <c r="K94" i="7" s="1"/>
  <c r="K93" i="7" s="1"/>
  <c r="I95" i="7"/>
  <c r="I94" i="7" s="1"/>
  <c r="I93" i="7" s="1"/>
  <c r="L89" i="7"/>
  <c r="L88" i="7" s="1"/>
  <c r="L87" i="7" s="1"/>
  <c r="L86" i="7" s="1"/>
  <c r="K89" i="7"/>
  <c r="K88" i="7" s="1"/>
  <c r="K87" i="7" s="1"/>
  <c r="K86" i="7" s="1"/>
  <c r="J89" i="7"/>
  <c r="I89" i="7"/>
  <c r="I88" i="7" s="1"/>
  <c r="I87" i="7" s="1"/>
  <c r="I86" i="7" s="1"/>
  <c r="J88" i="7"/>
  <c r="J87" i="7" s="1"/>
  <c r="J86" i="7" s="1"/>
  <c r="L84" i="7"/>
  <c r="K84" i="7"/>
  <c r="J84" i="7"/>
  <c r="J83" i="7" s="1"/>
  <c r="J82" i="7" s="1"/>
  <c r="I84" i="7"/>
  <c r="L83" i="7"/>
  <c r="L82" i="7" s="1"/>
  <c r="K83" i="7"/>
  <c r="I83" i="7"/>
  <c r="K82" i="7"/>
  <c r="I82" i="7"/>
  <c r="L78" i="7"/>
  <c r="K78" i="7"/>
  <c r="J78" i="7"/>
  <c r="J77" i="7" s="1"/>
  <c r="I78" i="7"/>
  <c r="L77" i="7"/>
  <c r="K77" i="7"/>
  <c r="I77" i="7"/>
  <c r="L73" i="7"/>
  <c r="L72" i="7" s="1"/>
  <c r="K73" i="7"/>
  <c r="K72" i="7" s="1"/>
  <c r="J73" i="7"/>
  <c r="I73" i="7"/>
  <c r="I72" i="7" s="1"/>
  <c r="J72" i="7"/>
  <c r="L68" i="7"/>
  <c r="L67" i="7" s="1"/>
  <c r="K68" i="7"/>
  <c r="J68" i="7"/>
  <c r="J67" i="7" s="1"/>
  <c r="J66" i="7" s="1"/>
  <c r="I68" i="7"/>
  <c r="K67" i="7"/>
  <c r="K66" i="7" s="1"/>
  <c r="K65" i="7" s="1"/>
  <c r="I67" i="7"/>
  <c r="L49" i="7"/>
  <c r="L48" i="7" s="1"/>
  <c r="L47" i="7" s="1"/>
  <c r="L46" i="7" s="1"/>
  <c r="K49" i="7"/>
  <c r="K48" i="7" s="1"/>
  <c r="K47" i="7" s="1"/>
  <c r="K46" i="7" s="1"/>
  <c r="J49" i="7"/>
  <c r="I49" i="7"/>
  <c r="I48" i="7" s="1"/>
  <c r="I47" i="7" s="1"/>
  <c r="I46" i="7" s="1"/>
  <c r="J48" i="7"/>
  <c r="J47" i="7" s="1"/>
  <c r="J46" i="7" s="1"/>
  <c r="L44" i="7"/>
  <c r="K44" i="7"/>
  <c r="J44" i="7"/>
  <c r="J43" i="7" s="1"/>
  <c r="J42" i="7" s="1"/>
  <c r="I44" i="7"/>
  <c r="L43" i="7"/>
  <c r="K43" i="7"/>
  <c r="I43" i="7"/>
  <c r="L42" i="7"/>
  <c r="K42" i="7"/>
  <c r="I42" i="7"/>
  <c r="L40" i="7"/>
  <c r="K40" i="7"/>
  <c r="J40" i="7"/>
  <c r="I40" i="7"/>
  <c r="L38" i="7"/>
  <c r="K38" i="7"/>
  <c r="J38" i="7"/>
  <c r="J37" i="7" s="1"/>
  <c r="J36" i="7" s="1"/>
  <c r="J35" i="7" s="1"/>
  <c r="I38" i="7"/>
  <c r="L37" i="7"/>
  <c r="L36" i="7" s="1"/>
  <c r="L35" i="7" s="1"/>
  <c r="K37" i="7"/>
  <c r="K36" i="7" s="1"/>
  <c r="K35" i="7" s="1"/>
  <c r="I37" i="7"/>
  <c r="I36" i="7" s="1"/>
  <c r="I35" i="7" s="1"/>
  <c r="G23" i="12"/>
  <c r="G47" i="12" s="1"/>
  <c r="C33" i="12"/>
  <c r="D27" i="16"/>
  <c r="E23" i="12"/>
  <c r="F23" i="12"/>
  <c r="H23" i="12"/>
  <c r="D35" i="12"/>
  <c r="D47" i="12" s="1"/>
  <c r="I30" i="21" l="1"/>
  <c r="I91" i="21" s="1"/>
  <c r="K91" i="21"/>
  <c r="J173" i="5"/>
  <c r="L304" i="5"/>
  <c r="I104" i="5"/>
  <c r="K173" i="5"/>
  <c r="K168" i="5" s="1"/>
  <c r="L186" i="5"/>
  <c r="L185" i="5" s="1"/>
  <c r="I239" i="5"/>
  <c r="I271" i="5"/>
  <c r="I93" i="5"/>
  <c r="L34" i="5"/>
  <c r="I66" i="5"/>
  <c r="I65" i="5" s="1"/>
  <c r="J93" i="5"/>
  <c r="I186" i="5"/>
  <c r="I185" i="5" s="1"/>
  <c r="L239" i="5"/>
  <c r="L238" i="5" s="1"/>
  <c r="I35" i="5"/>
  <c r="K93" i="5"/>
  <c r="I113" i="5"/>
  <c r="L139" i="5"/>
  <c r="J159" i="5"/>
  <c r="J158" i="5" s="1"/>
  <c r="J168" i="5"/>
  <c r="K186" i="5"/>
  <c r="J271" i="5"/>
  <c r="J238" i="5" s="1"/>
  <c r="I304" i="5"/>
  <c r="I303" i="5" s="1"/>
  <c r="J65" i="5"/>
  <c r="K271" i="5"/>
  <c r="K238" i="5" s="1"/>
  <c r="J113" i="5"/>
  <c r="J34" i="5" s="1"/>
  <c r="J303" i="5"/>
  <c r="L336" i="5"/>
  <c r="K35" i="5"/>
  <c r="K113" i="5"/>
  <c r="J186" i="5"/>
  <c r="J185" i="5" s="1"/>
  <c r="K216" i="5"/>
  <c r="K304" i="5"/>
  <c r="K303" i="5" s="1"/>
  <c r="I336" i="5"/>
  <c r="L173" i="8"/>
  <c r="I113" i="8"/>
  <c r="I35" i="8"/>
  <c r="J113" i="8"/>
  <c r="J139" i="8"/>
  <c r="J159" i="8"/>
  <c r="J158" i="8" s="1"/>
  <c r="J168" i="8"/>
  <c r="J185" i="8"/>
  <c r="J239" i="8"/>
  <c r="J238" i="8" s="1"/>
  <c r="J35" i="8"/>
  <c r="J34" i="8" s="1"/>
  <c r="K113" i="8"/>
  <c r="K139" i="8"/>
  <c r="K159" i="8"/>
  <c r="K158" i="8" s="1"/>
  <c r="K168" i="8"/>
  <c r="K239" i="8"/>
  <c r="K238" i="8" s="1"/>
  <c r="I159" i="8"/>
  <c r="I158" i="8" s="1"/>
  <c r="K35" i="8"/>
  <c r="I65" i="8"/>
  <c r="L113" i="8"/>
  <c r="L139" i="8"/>
  <c r="L159" i="8"/>
  <c r="L158" i="8" s="1"/>
  <c r="L168" i="8"/>
  <c r="L185" i="8"/>
  <c r="L184" i="8" s="1"/>
  <c r="L239" i="8"/>
  <c r="L238" i="8" s="1"/>
  <c r="L35" i="8"/>
  <c r="J66" i="8"/>
  <c r="J65" i="8" s="1"/>
  <c r="I93" i="8"/>
  <c r="I216" i="8"/>
  <c r="I185" i="8" s="1"/>
  <c r="I184" i="8" s="1"/>
  <c r="I139" i="8"/>
  <c r="K65" i="8"/>
  <c r="J93" i="8"/>
  <c r="I271" i="8"/>
  <c r="I304" i="8"/>
  <c r="I303" i="8" s="1"/>
  <c r="I168" i="8"/>
  <c r="I239" i="8"/>
  <c r="I238" i="8" s="1"/>
  <c r="L65" i="8"/>
  <c r="K93" i="8"/>
  <c r="K186" i="8"/>
  <c r="K216" i="8"/>
  <c r="J271" i="8"/>
  <c r="J304" i="8"/>
  <c r="J303" i="8" s="1"/>
  <c r="K21" i="15"/>
  <c r="L93" i="20"/>
  <c r="J186" i="20"/>
  <c r="J185" i="20" s="1"/>
  <c r="J184" i="20" s="1"/>
  <c r="J216" i="20"/>
  <c r="K271" i="20"/>
  <c r="K186" i="20"/>
  <c r="K216" i="20"/>
  <c r="L271" i="20"/>
  <c r="L238" i="20"/>
  <c r="I173" i="20"/>
  <c r="J304" i="20"/>
  <c r="J303" i="20" s="1"/>
  <c r="I66" i="20"/>
  <c r="I65" i="20" s="1"/>
  <c r="I34" i="20" s="1"/>
  <c r="I113" i="20"/>
  <c r="J173" i="20"/>
  <c r="K304" i="20"/>
  <c r="K303" i="20" s="1"/>
  <c r="J65" i="20"/>
  <c r="J113" i="20"/>
  <c r="K65" i="20"/>
  <c r="K113" i="20"/>
  <c r="L173" i="20"/>
  <c r="L168" i="20" s="1"/>
  <c r="I304" i="20"/>
  <c r="I303" i="20" s="1"/>
  <c r="J35" i="20"/>
  <c r="J34" i="20" s="1"/>
  <c r="L66" i="20"/>
  <c r="L65" i="20" s="1"/>
  <c r="L34" i="20" s="1"/>
  <c r="K104" i="20"/>
  <c r="K93" i="20" s="1"/>
  <c r="L113" i="20"/>
  <c r="I185" i="20"/>
  <c r="L336" i="20"/>
  <c r="L303" i="20" s="1"/>
  <c r="J168" i="20"/>
  <c r="J93" i="20"/>
  <c r="L185" i="20"/>
  <c r="K239" i="20"/>
  <c r="K238" i="20" s="1"/>
  <c r="I168" i="20"/>
  <c r="I239" i="20"/>
  <c r="I238" i="20" s="1"/>
  <c r="J271" i="6"/>
  <c r="J238" i="6" s="1"/>
  <c r="J304" i="6"/>
  <c r="L66" i="6"/>
  <c r="L65" i="6" s="1"/>
  <c r="J113" i="6"/>
  <c r="I185" i="6"/>
  <c r="J185" i="6"/>
  <c r="K238" i="6"/>
  <c r="J104" i="6"/>
  <c r="J93" i="6" s="1"/>
  <c r="L139" i="6"/>
  <c r="L303" i="6"/>
  <c r="L184" i="6" s="1"/>
  <c r="J336" i="6"/>
  <c r="K185" i="6"/>
  <c r="L35" i="6"/>
  <c r="L93" i="6"/>
  <c r="L173" i="6"/>
  <c r="L168" i="6" s="1"/>
  <c r="K34" i="6"/>
  <c r="I66" i="6"/>
  <c r="I65" i="6" s="1"/>
  <c r="I34" i="6" s="1"/>
  <c r="J159" i="6"/>
  <c r="J158" i="6" s="1"/>
  <c r="I168" i="6"/>
  <c r="J35" i="6"/>
  <c r="J66" i="6"/>
  <c r="J65" i="6" s="1"/>
  <c r="I271" i="6"/>
  <c r="I238" i="6" s="1"/>
  <c r="I304" i="6"/>
  <c r="I303" i="6" s="1"/>
  <c r="J239" i="19"/>
  <c r="I336" i="19"/>
  <c r="I113" i="19"/>
  <c r="K239" i="19"/>
  <c r="K238" i="19" s="1"/>
  <c r="I271" i="19"/>
  <c r="I304" i="19"/>
  <c r="I303" i="19" s="1"/>
  <c r="I66" i="19"/>
  <c r="I65" i="19" s="1"/>
  <c r="J173" i="19"/>
  <c r="J168" i="19" s="1"/>
  <c r="J216" i="19"/>
  <c r="L239" i="19"/>
  <c r="L238" i="19" s="1"/>
  <c r="J304" i="19"/>
  <c r="J303" i="19" s="1"/>
  <c r="K336" i="19"/>
  <c r="J113" i="19"/>
  <c r="K173" i="19"/>
  <c r="I186" i="19"/>
  <c r="I185" i="19" s="1"/>
  <c r="K216" i="19"/>
  <c r="I239" i="19"/>
  <c r="I238" i="19" s="1"/>
  <c r="J271" i="19"/>
  <c r="K304" i="19"/>
  <c r="K303" i="19" s="1"/>
  <c r="L336" i="19"/>
  <c r="I104" i="19"/>
  <c r="I93" i="19" s="1"/>
  <c r="K113" i="19"/>
  <c r="L173" i="19"/>
  <c r="L216" i="19"/>
  <c r="K271" i="19"/>
  <c r="L304" i="19"/>
  <c r="L271" i="19"/>
  <c r="L66" i="19"/>
  <c r="L65" i="19" s="1"/>
  <c r="L34" i="19" s="1"/>
  <c r="J104" i="19"/>
  <c r="J93" i="19" s="1"/>
  <c r="L186" i="19"/>
  <c r="L185" i="19" s="1"/>
  <c r="L113" i="19"/>
  <c r="K104" i="19"/>
  <c r="K93" i="19" s="1"/>
  <c r="J139" i="19"/>
  <c r="J159" i="19"/>
  <c r="J158" i="19" s="1"/>
  <c r="J186" i="19"/>
  <c r="K66" i="19"/>
  <c r="K65" i="19" s="1"/>
  <c r="K34" i="19" s="1"/>
  <c r="K186" i="19"/>
  <c r="K185" i="19" s="1"/>
  <c r="J35" i="19"/>
  <c r="L104" i="19"/>
  <c r="L93" i="19" s="1"/>
  <c r="K139" i="19"/>
  <c r="K159" i="19"/>
  <c r="K158" i="19" s="1"/>
  <c r="K168" i="19"/>
  <c r="L168" i="19"/>
  <c r="L93" i="17"/>
  <c r="J336" i="17"/>
  <c r="J168" i="17"/>
  <c r="K336" i="17"/>
  <c r="K113" i="17"/>
  <c r="J239" i="17"/>
  <c r="I304" i="17"/>
  <c r="I303" i="17" s="1"/>
  <c r="J303" i="17"/>
  <c r="J113" i="17"/>
  <c r="J173" i="17"/>
  <c r="L186" i="17"/>
  <c r="L185" i="17" s="1"/>
  <c r="L239" i="17"/>
  <c r="L238" i="17" s="1"/>
  <c r="K304" i="17"/>
  <c r="J93" i="17"/>
  <c r="K104" i="17"/>
  <c r="K93" i="17" s="1"/>
  <c r="K34" i="17" s="1"/>
  <c r="K173" i="17"/>
  <c r="K168" i="17" s="1"/>
  <c r="I216" i="17"/>
  <c r="I185" i="17" s="1"/>
  <c r="I271" i="17"/>
  <c r="I238" i="17" s="1"/>
  <c r="L304" i="17"/>
  <c r="L303" i="17" s="1"/>
  <c r="I113" i="17"/>
  <c r="I35" i="17"/>
  <c r="I104" i="17"/>
  <c r="I93" i="17" s="1"/>
  <c r="L113" i="17"/>
  <c r="L173" i="17"/>
  <c r="L168" i="17" s="1"/>
  <c r="J186" i="17"/>
  <c r="J216" i="17"/>
  <c r="J271" i="17"/>
  <c r="K239" i="17"/>
  <c r="K238" i="17" s="1"/>
  <c r="J35" i="17"/>
  <c r="J34" i="17" s="1"/>
  <c r="K66" i="17"/>
  <c r="K65" i="17" s="1"/>
  <c r="J104" i="17"/>
  <c r="I139" i="17"/>
  <c r="I159" i="17"/>
  <c r="I158" i="17" s="1"/>
  <c r="I168" i="17"/>
  <c r="K186" i="17"/>
  <c r="K185" i="17" s="1"/>
  <c r="K216" i="17"/>
  <c r="K271" i="17"/>
  <c r="L336" i="1"/>
  <c r="K113" i="1"/>
  <c r="K185" i="1"/>
  <c r="K238" i="1"/>
  <c r="I271" i="1"/>
  <c r="K104" i="1"/>
  <c r="K93" i="1" s="1"/>
  <c r="K34" i="1" s="1"/>
  <c r="J113" i="1"/>
  <c r="L185" i="1"/>
  <c r="L184" i="1" s="1"/>
  <c r="I304" i="1"/>
  <c r="I303" i="1" s="1"/>
  <c r="I104" i="1"/>
  <c r="J186" i="1"/>
  <c r="I239" i="1"/>
  <c r="I238" i="1" s="1"/>
  <c r="L271" i="1"/>
  <c r="J304" i="1"/>
  <c r="J303" i="1" s="1"/>
  <c r="I113" i="1"/>
  <c r="J271" i="1"/>
  <c r="J35" i="1"/>
  <c r="J104" i="1"/>
  <c r="J93" i="1" s="1"/>
  <c r="L113" i="1"/>
  <c r="I216" i="1"/>
  <c r="I185" i="1" s="1"/>
  <c r="I184" i="1" s="1"/>
  <c r="J239" i="1"/>
  <c r="I93" i="1"/>
  <c r="J216" i="1"/>
  <c r="L304" i="1"/>
  <c r="L303" i="1" s="1"/>
  <c r="L35" i="1"/>
  <c r="I139" i="1"/>
  <c r="I173" i="1"/>
  <c r="I168" i="1" s="1"/>
  <c r="I34" i="1" s="1"/>
  <c r="L239" i="1"/>
  <c r="L238" i="1" s="1"/>
  <c r="J168" i="1"/>
  <c r="K303" i="1"/>
  <c r="J139" i="1"/>
  <c r="I159" i="1"/>
  <c r="I158" i="1" s="1"/>
  <c r="J173" i="1"/>
  <c r="L216" i="1"/>
  <c r="I336" i="1"/>
  <c r="L93" i="1"/>
  <c r="K336" i="1"/>
  <c r="I139" i="7"/>
  <c r="I113" i="7"/>
  <c r="J113" i="7"/>
  <c r="I303" i="7"/>
  <c r="K34" i="7"/>
  <c r="J93" i="7"/>
  <c r="I66" i="7"/>
  <c r="I65" i="7" s="1"/>
  <c r="I34" i="7" s="1"/>
  <c r="I368" i="7" s="1"/>
  <c r="L113" i="7"/>
  <c r="L168" i="7"/>
  <c r="J271" i="7"/>
  <c r="J238" i="7" s="1"/>
  <c r="J139" i="7"/>
  <c r="J65" i="7"/>
  <c r="J34" i="7" s="1"/>
  <c r="J186" i="7"/>
  <c r="J216" i="7"/>
  <c r="J304" i="7"/>
  <c r="J336" i="7"/>
  <c r="L104" i="7"/>
  <c r="L93" i="7" s="1"/>
  <c r="L34" i="7" s="1"/>
  <c r="K304" i="7"/>
  <c r="K303" i="7" s="1"/>
  <c r="K184" i="7" s="1"/>
  <c r="L139" i="7"/>
  <c r="I186" i="7"/>
  <c r="I185" i="7" s="1"/>
  <c r="I184" i="7" s="1"/>
  <c r="I336" i="7"/>
  <c r="L66" i="7"/>
  <c r="L65" i="7" s="1"/>
  <c r="I168" i="7"/>
  <c r="L304" i="7"/>
  <c r="L303" i="7" s="1"/>
  <c r="L184" i="7" s="1"/>
  <c r="J184" i="5" l="1"/>
  <c r="J368" i="5" s="1"/>
  <c r="K185" i="5"/>
  <c r="K184" i="5" s="1"/>
  <c r="K34" i="5"/>
  <c r="K368" i="5" s="1"/>
  <c r="I238" i="5"/>
  <c r="I34" i="5"/>
  <c r="I368" i="5" s="1"/>
  <c r="I184" i="5"/>
  <c r="L303" i="5"/>
  <c r="L184" i="5" s="1"/>
  <c r="L368" i="5" s="1"/>
  <c r="K34" i="8"/>
  <c r="I34" i="8"/>
  <c r="I368" i="8" s="1"/>
  <c r="K185" i="8"/>
  <c r="K184" i="8" s="1"/>
  <c r="J184" i="8"/>
  <c r="J368" i="8" s="1"/>
  <c r="L34" i="8"/>
  <c r="L368" i="8" s="1"/>
  <c r="I368" i="20"/>
  <c r="K34" i="20"/>
  <c r="K368" i="20" s="1"/>
  <c r="L368" i="20"/>
  <c r="J368" i="20"/>
  <c r="L184" i="20"/>
  <c r="K185" i="20"/>
  <c r="K184" i="20" s="1"/>
  <c r="I184" i="20"/>
  <c r="I184" i="6"/>
  <c r="I368" i="6" s="1"/>
  <c r="L34" i="6"/>
  <c r="L368" i="6" s="1"/>
  <c r="J303" i="6"/>
  <c r="J184" i="6" s="1"/>
  <c r="K184" i="6"/>
  <c r="K368" i="6" s="1"/>
  <c r="J34" i="6"/>
  <c r="I34" i="19"/>
  <c r="I368" i="19" s="1"/>
  <c r="J34" i="19"/>
  <c r="K184" i="19"/>
  <c r="K368" i="19" s="1"/>
  <c r="J185" i="19"/>
  <c r="L303" i="19"/>
  <c r="L184" i="19" s="1"/>
  <c r="L368" i="19" s="1"/>
  <c r="J238" i="19"/>
  <c r="I184" i="19"/>
  <c r="I184" i="17"/>
  <c r="L34" i="17"/>
  <c r="L368" i="17" s="1"/>
  <c r="J238" i="17"/>
  <c r="J185" i="17"/>
  <c r="J184" i="17" s="1"/>
  <c r="K303" i="17"/>
  <c r="K184" i="17"/>
  <c r="K368" i="17" s="1"/>
  <c r="I34" i="17"/>
  <c r="I368" i="17" s="1"/>
  <c r="J368" i="17"/>
  <c r="L184" i="17"/>
  <c r="I368" i="1"/>
  <c r="J34" i="1"/>
  <c r="J368" i="1" s="1"/>
  <c r="L34" i="1"/>
  <c r="L368" i="1" s="1"/>
  <c r="K184" i="1"/>
  <c r="K368" i="1" s="1"/>
  <c r="J185" i="1"/>
  <c r="J184" i="1" s="1"/>
  <c r="J238" i="1"/>
  <c r="L368" i="7"/>
  <c r="J185" i="7"/>
  <c r="J303" i="7"/>
  <c r="K368" i="7"/>
  <c r="K368" i="8" l="1"/>
  <c r="J368" i="6"/>
  <c r="J184" i="19"/>
  <c r="J368" i="19" s="1"/>
  <c r="J184" i="7"/>
  <c r="J368" i="7" s="1"/>
  <c r="F27" i="16" l="1"/>
  <c r="E27" i="16"/>
  <c r="H23" i="16"/>
  <c r="H22" i="16"/>
  <c r="H27" i="16" l="1"/>
  <c r="H47" i="12" l="1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47" i="12" l="1"/>
</calcChain>
</file>

<file path=xl/sharedStrings.xml><?xml version="1.0" encoding="utf-8"?>
<sst xmlns="http://schemas.openxmlformats.org/spreadsheetml/2006/main" count="3534" uniqueCount="428">
  <si>
    <t>PATVIRTINTA</t>
  </si>
  <si>
    <t>Lietuvos Respublikos finansų ministro</t>
  </si>
  <si>
    <t>2008 m. gruodžio 31 d. įsakymu Nr. 1K-465</t>
  </si>
  <si>
    <t xml:space="preserve">       </t>
  </si>
  <si>
    <t>(Lietuvos Respublikos finansų ministro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</si>
  <si>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</si>
  <si>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</si>
  <si>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</si>
  <si>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</si>
  <si>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</si>
  <si>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</si>
  <si>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</si>
  <si>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</si>
  <si>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 xml:space="preserve">                    Ministerijos / Savivaldybės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</si>
  <si>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</si>
  <si>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</si>
  <si>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</si>
  <si>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</si>
  <si>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</si>
  <si>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</si>
  <si>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</si>
  <si>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</si>
  <si>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</si>
  <si>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</si>
  <si>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</si>
  <si>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</si>
  <si>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</si>
  <si>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</si>
  <si>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</si>
  <si>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</si>
  <si>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</si>
  <si>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</si>
  <si>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</si>
  <si>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</si>
  <si>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</si>
  <si>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</si>
  <si>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</si>
  <si>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</si>
  <si>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</si>
  <si>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</si>
  <si>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</si>
  <si>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</si>
  <si>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</si>
  <si>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</si>
  <si>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</si>
  <si>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</si>
  <si>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</si>
  <si>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</si>
  <si>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</si>
  <si>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</si>
  <si>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</si>
  <si>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</si>
  <si>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</si>
  <si>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</si>
  <si>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</si>
  <si>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</si>
  <si>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</si>
  <si>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</si>
  <si>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</si>
  <si>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</si>
  <si>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</si>
  <si>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</si>
  <si>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</si>
  <si>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</si>
  <si>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</si>
  <si>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</si>
  <si>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</si>
  <si>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</si>
  <si>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</si>
  <si>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</si>
  <si>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</si>
  <si>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</si>
  <si>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</si>
  <si>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</si>
  <si>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</si>
  <si>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</si>
  <si>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</si>
  <si>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</si>
  <si>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</si>
  <si>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</si>
  <si>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</si>
  <si>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</si>
  <si>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</si>
  <si>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</si>
  <si>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</si>
  <si>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</si>
  <si>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</si>
  <si>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</si>
  <si>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</si>
  <si>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</si>
  <si>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</si>
  <si>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</si>
  <si>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</si>
  <si>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</si>
  <si>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</si>
  <si>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</si>
  <si>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</si>
  <si>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</si>
  <si>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</si>
  <si>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</si>
  <si>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</si>
  <si>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</si>
  <si>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</si>
  <si>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</si>
  <si>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</si>
  <si>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</si>
  <si>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</si>
  <si>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</si>
  <si>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</si>
  <si>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</si>
  <si>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</si>
  <si>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</si>
  <si>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</si>
  <si>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</si>
  <si>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</si>
  <si>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</si>
  <si>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</si>
  <si>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</si>
  <si>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</si>
  <si>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</si>
  <si>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</si>
  <si>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</si>
  <si>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</si>
  <si>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</si>
  <si>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</si>
  <si>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</si>
  <si>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</si>
  <si>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</si>
  <si>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</si>
  <si>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</si>
  <si>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</si>
  <si>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</si>
  <si>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</si>
  <si>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</si>
  <si>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</si>
  <si>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</si>
  <si>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</si>
  <si>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</si>
  <si>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</si>
  <si>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</si>
  <si>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</si>
  <si>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</si>
  <si>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</si>
  <si>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</si>
  <si>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</si>
  <si>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</si>
  <si>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</si>
  <si>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</si>
  <si>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</si>
  <si>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</si>
  <si>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</si>
  <si>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</si>
  <si>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</si>
  <si>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</si>
  <si>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</si>
  <si>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</si>
  <si>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</si>
  <si>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</si>
  <si>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</si>
  <si>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</si>
  <si>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</si>
  <si>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</si>
  <si>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</si>
  <si>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</si>
  <si>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</si>
  <si>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</si>
  <si>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</si>
  <si>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</si>
  <si>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</si>
  <si>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</si>
  <si>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</si>
  <si>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</si>
  <si>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</si>
  <si>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</si>
  <si>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</si>
  <si>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</si>
  <si>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</si>
  <si>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</si>
  <si>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</si>
  <si>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</si>
  <si>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</si>
  <si>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</si>
  <si>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</si>
  <si>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</si>
  <si>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</si>
  <si>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</si>
  <si>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</si>
  <si>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</si>
  <si>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</si>
  <si>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</si>
  <si>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</si>
  <si>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</si>
  <si>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</si>
  <si>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</si>
  <si>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</si>
  <si>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</si>
  <si>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</si>
  <si>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</si>
  <si>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</si>
  <si>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</si>
  <si>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</si>
  <si>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</si>
  <si>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</si>
  <si>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</si>
  <si>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</si>
  <si>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</si>
  <si>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</si>
  <si>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</si>
  <si>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</si>
  <si>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</si>
  <si>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</si>
  <si>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</si>
  <si>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</si>
  <si>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</si>
  <si>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</si>
  <si>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</si>
  <si>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</si>
  <si>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</si>
  <si>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</si>
  <si>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</si>
  <si>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</si>
  <si>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</si>
  <si>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</si>
  <si>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</si>
  <si>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</si>
  <si>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</si>
  <si>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</si>
  <si>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</si>
  <si>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</si>
  <si>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</si>
  <si>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</si>
  <si>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</si>
  <si>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</si>
  <si>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</si>
  <si>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</si>
  <si>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</si>
  <si>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</si>
  <si>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</si>
  <si>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</si>
  <si>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</si>
  <si>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</si>
  <si>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</si>
  <si>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</si>
  <si>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</si>
  <si>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</si>
  <si>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</si>
  <si>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</si>
  <si>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</si>
  <si>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</si>
  <si>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</si>
  <si>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</si>
  <si>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</si>
  <si>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</si>
  <si>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</si>
  <si>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</si>
  <si>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</si>
  <si>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</si>
  <si>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</si>
  <si>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</si>
  <si>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</si>
  <si>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</si>
  <si>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</si>
  <si>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</si>
  <si>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</si>
  <si>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</si>
  <si>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</si>
  <si>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</si>
  <si>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</si>
  <si>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</si>
  <si>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</si>
  <si>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</si>
  <si>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</si>
  <si>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</si>
  <si>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</si>
  <si>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</si>
  <si>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</si>
  <si>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</si>
  <si>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</si>
  <si>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</si>
  <si>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</si>
  <si>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</si>
  <si>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</si>
  <si>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</si>
  <si>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</si>
  <si>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</si>
  <si>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</si>
  <si>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</si>
  <si>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</si>
  <si>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</si>
  <si>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</si>
  <si>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</si>
  <si>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</si>
  <si>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</si>
  <si>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</si>
  <si>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</si>
  <si>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</si>
  <si>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</si>
  <si>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</si>
  <si>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</si>
  <si>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</si>
  <si>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</si>
  <si>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</si>
  <si>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</si>
  <si>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</si>
  <si>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</si>
  <si>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</si>
  <si>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</si>
  <si>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</si>
  <si>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</si>
  <si>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</si>
  <si>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</si>
  <si>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</si>
  <si>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</si>
  <si>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</si>
  <si>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</si>
  <si>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</si>
  <si>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</si>
  <si>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</si>
  <si>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</si>
  <si>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</si>
  <si>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</si>
  <si>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</si>
  <si>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</si>
  <si>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</si>
  <si>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</si>
  <si>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</si>
  <si>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</si>
  <si>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</si>
  <si>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</si>
  <si>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</si>
  <si>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</si>
  <si>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</si>
  <si>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</si>
  <si>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</si>
  <si>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</si>
  <si>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</si>
  <si>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</si>
  <si>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</si>
  <si>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</si>
  <si>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</si>
  <si>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</si>
  <si>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</si>
  <si>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</si>
  <si>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</si>
  <si>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</si>
  <si>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</si>
  <si>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</si>
  <si>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</si>
  <si>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</si>
  <si>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</si>
  <si>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</si>
  <si>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</si>
  <si>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</si>
  <si>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</si>
  <si>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</si>
  <si>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</si>
  <si>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</si>
  <si>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</si>
  <si>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</si>
  <si>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</si>
  <si>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</si>
  <si>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</si>
  <si>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</si>
  <si>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</si>
  <si>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</si>
  <si>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</si>
  <si>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</si>
  <si>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</si>
  <si>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</si>
  <si>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</si>
  <si>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</si>
  <si>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</si>
  <si>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</si>
  <si>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>2022 m. rugpjūčio 30 d. įsakymo Nr. 1K-301  redakcija)</t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</si>
  <si>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 xml:space="preserve"> subjektams</t>
    </r>
  </si>
  <si>
    <r>
      <t>Palūkanos kitiems valdžios sektoriaus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subjektams</t>
    </r>
  </si>
  <si>
    <r>
      <t>Antikvarinių</t>
    </r>
    <r>
      <rPr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ir kitų meno kūrinių įsigijimo išlaidos</t>
    </r>
  </si>
  <si>
    <r>
      <t>Kompiuterinės programinės įrangos ir kompiuterinės programinės įrangos licencijų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</si>
  <si>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r>
      <t>Prekių, skirtų parduoti arba perduoti</t>
    </r>
    <r>
      <rPr>
        <sz val="10"/>
        <color rgb="FF00B0F0"/>
        <rFont val="Times New Roman"/>
      </rPr>
      <t>,</t>
    </r>
    <r>
      <rPr>
        <sz val="10"/>
        <color rgb="FF000000"/>
        <rFont val="Times New Roman"/>
      </rPr>
      <t xml:space="preserve"> įsigijimo išlaidos</t>
    </r>
  </si>
  <si>
    <r>
      <t>Biologinio turto ir žemės gelmių  išteklių</t>
    </r>
    <r>
      <rPr>
        <strike/>
        <sz val="10"/>
        <color rgb="FFFF0000"/>
        <rFont val="Times New Roman"/>
      </rPr>
      <t xml:space="preserve"> </t>
    </r>
    <r>
      <rPr>
        <sz val="10"/>
        <color rgb="FF000000"/>
        <rFont val="Times New Roman"/>
      </rPr>
      <t>įsigijimo išlaidos</t>
    </r>
  </si>
  <si>
    <t>(įstaigos vadovo ar jo įgalioto asmens pareigų  pavadinimas)</t>
  </si>
  <si>
    <t>(finansinę apskaitą tvarkančio asmens, centralizuotos apskaitos įstaigos vadovo arba jo įgalioto asmens pareigų pavadinimas)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</si>
  <si>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</si>
  <si>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</si>
  <si>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</si>
  <si>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</si>
  <si>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</si>
  <si>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</si>
  <si>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</si>
  <si>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</si>
  <si>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</si>
  <si>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</si>
  <si>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</si>
  <si>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</si>
  <si>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</si>
  <si>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</si>
  <si>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</si>
  <si>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</si>
  <si>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</si>
  <si>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</si>
  <si>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2023 Nr.______</t>
  </si>
  <si>
    <t>Atsargoms</t>
  </si>
  <si>
    <t>Rengėjas:  Vida Serapinienė, tel. Nr. 865947535</t>
  </si>
  <si>
    <t>L. e. direktoriaus pareigas</t>
  </si>
  <si>
    <t>7.1.2.20. Klaipėdos rajonui reikšmingų datų, įvykių, asmenybių įamžinimas</t>
  </si>
  <si>
    <t xml:space="preserve"> Aurelija Butkutė-Norkevičienė</t>
  </si>
  <si>
    <r>
      <t xml:space="preserve">metinė , </t>
    </r>
    <r>
      <rPr>
        <u/>
        <sz val="10"/>
        <rFont val="Times New Roman"/>
        <family val="1"/>
      </rPr>
      <t>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</si>
  <si>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(data)</t>
  </si>
  <si>
    <t>Klaipėdos raj. savivaldybės administracijos (Biudžeto ir ekonomikos skyriui)</t>
  </si>
  <si>
    <t>Aurelija Butkutė-Norkevičienė</t>
  </si>
  <si>
    <t>(Biudžeto išlaidų sąmatos vykdymo 2023 m. rugsėjo mėn. 30 d. metinės, ketvirtinės ataskaitos forma Nr. 2)</t>
  </si>
  <si>
    <t>2023 M. RUGSĖJO MĖN. 30 D.</t>
  </si>
  <si>
    <t>3 ketvirtis</t>
  </si>
  <si>
    <t>(metinė, ketvirtinė)</t>
  </si>
  <si>
    <t>2023.10.05 Nr.________________</t>
  </si>
  <si>
    <t>Biudžetinių įstaigų centralizuotos apskaitos skyriaus vedėja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</si>
  <si>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</si>
  <si>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</si>
  <si>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</si>
  <si>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</si>
  <si>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 xml:space="preserve"> PAŽYMA APIE PAJAMAS UŽ PASLAUGAS IR NUOMĄ 2023 M. RUGSĖJO 30 D. </t>
  </si>
  <si>
    <t>SAVIVALDYBĖS BIUDŽETINIŲ ĮSTAIGŲ  PAJAMŲ ĮMOKŲ ATASKAITA UŽ  2023 METŲ III KETVIRTĮ</t>
  </si>
  <si>
    <t xml:space="preserve">PAŽYMA PRIE MOKĖTINŲ SUMŲ 2023 M. RUGSĖJO 30 D. ATASKAITOS 9 PRIEDO </t>
  </si>
  <si>
    <t>2023 m. rugsėjo mėn. 30 d.</t>
  </si>
  <si>
    <t xml:space="preserve">                          2023.10.09 Nr.________________</t>
  </si>
  <si>
    <t>2023.10.09 Nr.________________</t>
  </si>
  <si>
    <r>
      <rPr>
        <u/>
        <sz val="12"/>
        <rFont val="Times New Roman"/>
        <family val="1"/>
      </rPr>
      <t>2023.10.09</t>
    </r>
    <r>
      <rPr>
        <sz val="12"/>
        <rFont val="Times New Roman"/>
        <family val="1"/>
        <charset val="186"/>
      </rPr>
      <t xml:space="preserve"> Nr.________</t>
    </r>
  </si>
  <si>
    <t>Ketvirtinė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</si>
</sst>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1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b/>
      <sz val="8"/>
      <color rgb="FF000000"/>
      <name val="Times New Roman"/>
    </font>
    <font>
      <b/>
      <sz val="11"/>
      <color rgb="FF000000"/>
      <name val="Times New Roman"/>
    </font>
    <font>
      <sz val="9"/>
      <color rgb="FF000000"/>
      <name val="Times New Roman"/>
    </font>
    <font>
      <b/>
      <sz val="9"/>
      <color rgb="FF000000"/>
      <name val="Times New Roman"/>
    </font>
    <font>
      <b/>
      <sz val="10"/>
      <color rgb="FF000000"/>
      <name val="Times New Roman"/>
    </font>
    <font>
      <sz val="10"/>
      <color rgb="FFFF0000"/>
      <name val="Times New Roman"/>
    </font>
    <font>
      <strike/>
      <sz val="10"/>
      <color rgb="FFFF0000"/>
      <name val="Times New Roman"/>
    </font>
    <font>
      <sz val="10"/>
      <color rgb="FF00B0F0"/>
      <name val="Times New Roman"/>
    </font>
    <font>
      <i/>
      <sz val="10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1"/>
      <color rgb="FF000000"/>
      <name val="Calibri"/>
      <family val="2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41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3" fillId="0" borderId="0"/>
    <xf numFmtId="0" fontId="6" fillId="0" borderId="0"/>
    <xf numFmtId="0" fontId="52" fillId="0" borderId="0"/>
    <xf numFmtId="0" fontId="53" fillId="0" borderId="0"/>
  </cellStyleXfs>
  <cellXfs count="552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26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0" fontId="39" fillId="0" borderId="0" xfId="0" applyFont="1"/>
    <xf numFmtId="0" fontId="38" fillId="0" borderId="0" xfId="0" applyFont="1" applyAlignment="1">
      <alignment horizontal="left"/>
    </xf>
    <xf numFmtId="164" fontId="38" fillId="0" borderId="0" xfId="0" applyNumberFormat="1" applyFont="1" applyAlignment="1">
      <alignment horizontal="right" vertical="center"/>
    </xf>
    <xf numFmtId="0" fontId="40" fillId="0" borderId="0" xfId="0" applyFont="1"/>
    <xf numFmtId="0" fontId="41" fillId="0" borderId="0" xfId="0" applyFont="1"/>
    <xf numFmtId="0" fontId="40" fillId="0" borderId="0" xfId="0" applyFont="1" applyAlignment="1">
      <alignment horizontal="center" vertical="center"/>
    </xf>
    <xf numFmtId="0" fontId="39" fillId="0" borderId="0" xfId="0" applyFont="1" applyAlignment="1">
      <alignment wrapText="1"/>
    </xf>
    <xf numFmtId="0" fontId="38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center" wrapText="1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164" fontId="38" fillId="0" borderId="0" xfId="0" applyNumberFormat="1" applyFont="1" applyAlignment="1">
      <alignment horizontal="left"/>
    </xf>
    <xf numFmtId="3" fontId="26" fillId="0" borderId="1" xfId="0" applyNumberFormat="1" applyFont="1" applyBorder="1"/>
    <xf numFmtId="0" fontId="43" fillId="0" borderId="0" xfId="0" applyFont="1" applyAlignment="1">
      <alignment horizontal="center"/>
    </xf>
    <xf numFmtId="164" fontId="38" fillId="0" borderId="0" xfId="0" applyNumberFormat="1" applyFont="1" applyAlignment="1">
      <alignment horizontal="right"/>
    </xf>
    <xf numFmtId="1" fontId="26" fillId="0" borderId="1" xfId="0" applyNumberFormat="1" applyFont="1" applyBorder="1"/>
    <xf numFmtId="3" fontId="26" fillId="0" borderId="13" xfId="0" applyNumberFormat="1" applyFont="1" applyBorder="1" applyAlignment="1">
      <alignment horizontal="left"/>
    </xf>
    <xf numFmtId="0" fontId="38" fillId="0" borderId="5" xfId="0" applyFont="1" applyBorder="1" applyAlignment="1">
      <alignment horizontal="right"/>
    </xf>
    <xf numFmtId="0" fontId="26" fillId="0" borderId="6" xfId="0" applyFont="1" applyBorder="1"/>
    <xf numFmtId="0" fontId="26" fillId="0" borderId="1" xfId="0" applyFont="1" applyBorder="1"/>
    <xf numFmtId="0" fontId="38" fillId="0" borderId="4" xfId="0" applyFont="1" applyBorder="1" applyAlignment="1">
      <alignment horizontal="right"/>
    </xf>
    <xf numFmtId="3" fontId="26" fillId="0" borderId="9" xfId="0" applyNumberFormat="1" applyFont="1" applyBorder="1" applyAlignment="1" applyProtection="1">
      <alignment horizontal="left"/>
      <protection locked="0"/>
    </xf>
    <xf numFmtId="3" fontId="26" fillId="0" borderId="3" xfId="0" applyNumberFormat="1" applyFont="1" applyBorder="1"/>
    <xf numFmtId="0" fontId="26" fillId="0" borderId="7" xfId="0" applyFont="1" applyBorder="1" applyAlignment="1">
      <alignment horizontal="center"/>
    </xf>
    <xf numFmtId="164" fontId="38" fillId="0" borderId="7" xfId="0" applyNumberFormat="1" applyFont="1" applyBorder="1" applyAlignment="1">
      <alignment horizontal="right"/>
    </xf>
    <xf numFmtId="0" fontId="26" fillId="0" borderId="0" xfId="0" applyFont="1" applyAlignment="1">
      <alignment horizontal="center" vertical="center"/>
    </xf>
    <xf numFmtId="49" fontId="44" fillId="0" borderId="1" xfId="0" applyNumberFormat="1" applyFont="1" applyBorder="1" applyAlignment="1">
      <alignment horizontal="center" vertical="center" wrapText="1"/>
    </xf>
    <xf numFmtId="49" fontId="44" fillId="0" borderId="2" xfId="0" applyNumberFormat="1" applyFont="1" applyBorder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vertical="top" wrapText="1"/>
    </xf>
    <xf numFmtId="0" fontId="45" fillId="0" borderId="3" xfId="0" applyFont="1" applyBorder="1" applyAlignment="1">
      <alignment vertical="top" wrapText="1"/>
    </xf>
    <xf numFmtId="0" fontId="45" fillId="0" borderId="8" xfId="0" applyFont="1" applyBorder="1" applyAlignment="1">
      <alignment vertical="top" wrapText="1"/>
    </xf>
    <xf numFmtId="0" fontId="45" fillId="0" borderId="3" xfId="0" applyFont="1" applyBorder="1" applyAlignment="1">
      <alignment horizontal="center" vertical="top" wrapText="1"/>
    </xf>
    <xf numFmtId="2" fontId="26" fillId="4" borderId="3" xfId="0" applyNumberFormat="1" applyFont="1" applyFill="1" applyBorder="1" applyAlignment="1">
      <alignment horizontal="right" vertical="center" wrapText="1"/>
    </xf>
    <xf numFmtId="2" fontId="26" fillId="4" borderId="1" xfId="0" applyNumberFormat="1" applyFont="1" applyFill="1" applyBorder="1" applyAlignment="1">
      <alignment horizontal="right" vertical="center" wrapText="1"/>
    </xf>
    <xf numFmtId="0" fontId="45" fillId="0" borderId="0" xfId="0" applyFont="1"/>
    <xf numFmtId="0" fontId="45" fillId="0" borderId="2" xfId="0" applyFont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6" fillId="0" borderId="7" xfId="0" applyFont="1" applyBorder="1" applyAlignment="1">
      <alignment vertical="top" wrapText="1"/>
    </xf>
    <xf numFmtId="0" fontId="26" fillId="0" borderId="9" xfId="0" applyFont="1" applyBorder="1" applyAlignment="1">
      <alignment vertical="top" wrapText="1"/>
    </xf>
    <xf numFmtId="0" fontId="26" fillId="0" borderId="2" xfId="0" applyFont="1" applyBorder="1" applyAlignment="1">
      <alignment horizontal="center" vertical="top" wrapText="1"/>
    </xf>
    <xf numFmtId="0" fontId="45" fillId="0" borderId="7" xfId="0" applyFont="1" applyBorder="1" applyAlignment="1">
      <alignment vertical="top" wrapText="1"/>
    </xf>
    <xf numFmtId="2" fontId="26" fillId="4" borderId="12" xfId="0" applyNumberFormat="1" applyFont="1" applyFill="1" applyBorder="1" applyAlignment="1">
      <alignment horizontal="right" vertical="center" wrapText="1"/>
    </xf>
    <xf numFmtId="2" fontId="26" fillId="4" borderId="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vertical="top" wrapText="1"/>
    </xf>
    <xf numFmtId="0" fontId="26" fillId="0" borderId="3" xfId="0" applyFont="1" applyBorder="1" applyAlignment="1">
      <alignment vertical="top" wrapText="1"/>
    </xf>
    <xf numFmtId="0" fontId="26" fillId="0" borderId="8" xfId="0" applyFont="1" applyBorder="1" applyAlignment="1">
      <alignment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6" xfId="0" applyFont="1" applyBorder="1" applyAlignment="1">
      <alignment vertical="top" wrapText="1"/>
    </xf>
    <xf numFmtId="2" fontId="26" fillId="0" borderId="2" xfId="0" applyNumberFormat="1" applyFont="1" applyBorder="1" applyAlignment="1">
      <alignment horizontal="right" vertical="center" wrapText="1"/>
    </xf>
    <xf numFmtId="2" fontId="26" fillId="0" borderId="1" xfId="0" applyNumberFormat="1" applyFont="1" applyBorder="1" applyAlignment="1">
      <alignment horizontal="right" vertical="center" wrapText="1"/>
    </xf>
    <xf numFmtId="2" fontId="26" fillId="0" borderId="3" xfId="0" applyNumberFormat="1" applyFont="1" applyBorder="1" applyAlignment="1">
      <alignment horizontal="right" vertical="center" wrapText="1"/>
    </xf>
    <xf numFmtId="0" fontId="45" fillId="0" borderId="10" xfId="0" applyFont="1" applyBorder="1" applyAlignment="1">
      <alignment vertical="top" wrapText="1"/>
    </xf>
    <xf numFmtId="0" fontId="45" fillId="0" borderId="9" xfId="0" applyFont="1" applyBorder="1" applyAlignment="1">
      <alignment vertical="top" wrapText="1"/>
    </xf>
    <xf numFmtId="2" fontId="26" fillId="4" borderId="2" xfId="0" applyNumberFormat="1" applyFont="1" applyFill="1" applyBorder="1" applyAlignment="1">
      <alignment horizontal="right" vertical="center" wrapText="1"/>
    </xf>
    <xf numFmtId="2" fontId="26" fillId="4" borderId="9" xfId="0" applyNumberFormat="1" applyFont="1" applyFill="1" applyBorder="1" applyAlignment="1">
      <alignment horizontal="right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5" xfId="0" applyFont="1" applyBorder="1" applyAlignment="1">
      <alignment vertical="top" wrapText="1"/>
    </xf>
    <xf numFmtId="0" fontId="26" fillId="0" borderId="0" xfId="0" applyFont="1" applyAlignment="1">
      <alignment vertical="top" wrapText="1"/>
    </xf>
    <xf numFmtId="0" fontId="26" fillId="0" borderId="5" xfId="0" applyFont="1" applyBorder="1" applyAlignment="1">
      <alignment horizontal="center" vertical="top" wrapText="1"/>
    </xf>
    <xf numFmtId="2" fontId="26" fillId="4" borderId="14" xfId="0" applyNumberFormat="1" applyFont="1" applyFill="1" applyBorder="1" applyAlignment="1">
      <alignment horizontal="right" vertical="center" wrapText="1"/>
    </xf>
    <xf numFmtId="2" fontId="26" fillId="4" borderId="13" xfId="0" applyNumberFormat="1" applyFont="1" applyFill="1" applyBorder="1" applyAlignment="1">
      <alignment horizontal="right" vertical="center" wrapText="1"/>
    </xf>
    <xf numFmtId="1" fontId="26" fillId="0" borderId="3" xfId="0" applyNumberFormat="1" applyFont="1" applyBorder="1" applyAlignment="1">
      <alignment horizontal="center" vertical="top" wrapText="1"/>
    </xf>
    <xf numFmtId="0" fontId="26" fillId="0" borderId="10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26" fillId="0" borderId="14" xfId="0" applyFont="1" applyBorder="1" applyAlignment="1">
      <alignment vertical="top" wrapText="1"/>
    </xf>
    <xf numFmtId="0" fontId="26" fillId="0" borderId="14" xfId="0" applyFont="1" applyBorder="1" applyAlignment="1">
      <alignment horizontal="center" vertical="top" wrapText="1"/>
    </xf>
    <xf numFmtId="0" fontId="26" fillId="0" borderId="4" xfId="0" applyFont="1" applyBorder="1" applyAlignment="1">
      <alignment vertical="top" wrapText="1"/>
    </xf>
    <xf numFmtId="2" fontId="26" fillId="0" borderId="14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horizontal="left" vertical="top" wrapText="1"/>
    </xf>
    <xf numFmtId="0" fontId="45" fillId="0" borderId="10" xfId="0" applyFont="1" applyBorder="1" applyAlignment="1">
      <alignment vertical="center" wrapText="1"/>
    </xf>
    <xf numFmtId="0" fontId="45" fillId="0" borderId="9" xfId="0" applyFont="1" applyBorder="1" applyAlignment="1">
      <alignment vertical="center" wrapText="1"/>
    </xf>
    <xf numFmtId="0" fontId="45" fillId="0" borderId="7" xfId="0" applyFont="1" applyBorder="1" applyAlignment="1">
      <alignment vertical="center" wrapText="1"/>
    </xf>
    <xf numFmtId="2" fontId="26" fillId="4" borderId="6" xfId="0" applyNumberFormat="1" applyFont="1" applyFill="1" applyBorder="1" applyAlignment="1">
      <alignment horizontal="right" vertical="center" wrapText="1"/>
    </xf>
    <xf numFmtId="0" fontId="26" fillId="0" borderId="0" xfId="0" applyFont="1" applyAlignment="1">
      <alignment vertical="top"/>
    </xf>
    <xf numFmtId="2" fontId="26" fillId="4" borderId="10" xfId="0" applyNumberFormat="1" applyFont="1" applyFill="1" applyBorder="1" applyAlignment="1">
      <alignment horizontal="right" vertical="center" wrapText="1"/>
    </xf>
    <xf numFmtId="2" fontId="26" fillId="4" borderId="11" xfId="0" applyNumberFormat="1" applyFont="1" applyFill="1" applyBorder="1" applyAlignment="1">
      <alignment horizontal="right" vertical="center" wrapText="1"/>
    </xf>
    <xf numFmtId="0" fontId="45" fillId="0" borderId="6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45" fillId="0" borderId="1" xfId="0" applyFont="1" applyBorder="1" applyAlignment="1">
      <alignment horizontal="center" vertical="top" wrapText="1"/>
    </xf>
    <xf numFmtId="0" fontId="26" fillId="0" borderId="9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39" fillId="0" borderId="4" xfId="0" applyFont="1" applyBorder="1"/>
    <xf numFmtId="0" fontId="45" fillId="0" borderId="8" xfId="0" applyFont="1" applyBorder="1" applyAlignment="1">
      <alignment vertical="center" wrapText="1"/>
    </xf>
    <xf numFmtId="2" fontId="26" fillId="4" borderId="3" xfId="0" applyNumberFormat="1" applyFont="1" applyFill="1" applyBorder="1" applyAlignment="1">
      <alignment horizontal="right" vertical="center"/>
    </xf>
    <xf numFmtId="2" fontId="26" fillId="4" borderId="6" xfId="0" applyNumberFormat="1" applyFont="1" applyFill="1" applyBorder="1" applyAlignment="1">
      <alignment horizontal="right" vertical="center"/>
    </xf>
    <xf numFmtId="2" fontId="26" fillId="4" borderId="1" xfId="0" applyNumberFormat="1" applyFont="1" applyFill="1" applyBorder="1" applyAlignment="1">
      <alignment horizontal="right" vertical="center"/>
    </xf>
    <xf numFmtId="0" fontId="26" fillId="0" borderId="13" xfId="0" applyFont="1" applyBorder="1" applyAlignment="1">
      <alignment horizontal="center" vertical="top" wrapText="1"/>
    </xf>
    <xf numFmtId="2" fontId="26" fillId="4" borderId="15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right" vertical="center" wrapText="1"/>
    </xf>
    <xf numFmtId="2" fontId="26" fillId="0" borderId="9" xfId="0" applyNumberFormat="1" applyFont="1" applyBorder="1" applyAlignment="1">
      <alignment horizontal="right" vertical="center" wrapText="1"/>
    </xf>
    <xf numFmtId="0" fontId="26" fillId="0" borderId="15" xfId="0" applyFont="1" applyBorder="1" applyAlignment="1">
      <alignment vertical="top" wrapText="1"/>
    </xf>
    <xf numFmtId="0" fontId="45" fillId="0" borderId="2" xfId="0" applyFont="1" applyBorder="1" applyAlignment="1">
      <alignment horizontal="center" vertical="top" wrapText="1"/>
    </xf>
    <xf numFmtId="2" fontId="26" fillId="0" borderId="13" xfId="0" applyNumberFormat="1" applyFont="1" applyBorder="1" applyAlignment="1">
      <alignment horizontal="right" vertical="center" wrapText="1"/>
    </xf>
    <xf numFmtId="2" fontId="26" fillId="0" borderId="15" xfId="0" applyNumberFormat="1" applyFont="1" applyBorder="1" applyAlignment="1">
      <alignment horizontal="right" vertical="center" wrapText="1"/>
    </xf>
    <xf numFmtId="2" fontId="26" fillId="0" borderId="12" xfId="0" applyNumberFormat="1" applyFont="1" applyBorder="1" applyAlignment="1">
      <alignment horizontal="right" vertical="center" wrapText="1"/>
    </xf>
    <xf numFmtId="2" fontId="26" fillId="0" borderId="5" xfId="0" applyNumberFormat="1" applyFont="1" applyBorder="1" applyAlignment="1">
      <alignment horizontal="right" vertical="center" wrapText="1"/>
    </xf>
    <xf numFmtId="1" fontId="26" fillId="0" borderId="1" xfId="0" applyNumberFormat="1" applyFont="1" applyBorder="1" applyAlignment="1">
      <alignment horizontal="right" vertical="center" wrapText="1"/>
    </xf>
    <xf numFmtId="0" fontId="26" fillId="0" borderId="8" xfId="0" applyFont="1" applyBorder="1" applyAlignment="1">
      <alignment vertical="center" wrapText="1"/>
    </xf>
    <xf numFmtId="0" fontId="26" fillId="0" borderId="7" xfId="0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2" fontId="26" fillId="0" borderId="7" xfId="0" applyNumberFormat="1" applyFont="1" applyBorder="1" applyAlignment="1">
      <alignment horizontal="right" vertical="center" wrapText="1"/>
    </xf>
    <xf numFmtId="2" fontId="26" fillId="0" borderId="6" xfId="0" applyNumberFormat="1" applyFont="1" applyBorder="1" applyAlignment="1">
      <alignment horizontal="right" vertical="center" wrapText="1"/>
    </xf>
    <xf numFmtId="164" fontId="26" fillId="2" borderId="2" xfId="0" applyNumberFormat="1" applyFont="1" applyFill="1" applyBorder="1" applyAlignment="1">
      <alignment horizontal="right" vertical="center" wrapText="1"/>
    </xf>
    <xf numFmtId="0" fontId="47" fillId="0" borderId="14" xfId="0" applyFont="1" applyBorder="1" applyAlignment="1">
      <alignment horizontal="center" vertical="top" wrapText="1"/>
    </xf>
    <xf numFmtId="0" fontId="49" fillId="0" borderId="3" xfId="0" applyFont="1" applyBorder="1" applyAlignment="1">
      <alignment vertical="top" wrapText="1"/>
    </xf>
    <xf numFmtId="0" fontId="49" fillId="0" borderId="3" xfId="0" applyFont="1" applyBorder="1" applyAlignment="1">
      <alignment horizontal="center" vertical="top" wrapText="1"/>
    </xf>
    <xf numFmtId="2" fontId="26" fillId="4" borderId="8" xfId="0" applyNumberFormat="1" applyFont="1" applyFill="1" applyBorder="1" applyAlignment="1">
      <alignment horizontal="right" vertical="center" wrapText="1"/>
    </xf>
    <xf numFmtId="2" fontId="26" fillId="4" borderId="7" xfId="0" applyNumberFormat="1" applyFont="1" applyFill="1" applyBorder="1" applyAlignment="1">
      <alignment horizontal="right" vertical="center" wrapText="1"/>
    </xf>
    <xf numFmtId="164" fontId="26" fillId="3" borderId="3" xfId="0" applyNumberFormat="1" applyFont="1" applyFill="1" applyBorder="1" applyAlignment="1">
      <alignment horizontal="right" vertical="center" wrapText="1"/>
    </xf>
    <xf numFmtId="2" fontId="26" fillId="0" borderId="4" xfId="0" applyNumberFormat="1" applyFont="1" applyBorder="1" applyAlignment="1">
      <alignment horizontal="right" vertical="center" wrapText="1"/>
    </xf>
    <xf numFmtId="2" fontId="26" fillId="4" borderId="4" xfId="0" applyNumberFormat="1" applyFont="1" applyFill="1" applyBorder="1" applyAlignment="1">
      <alignment horizontal="right" vertical="center" wrapText="1"/>
    </xf>
    <xf numFmtId="0" fontId="26" fillId="0" borderId="3" xfId="0" applyFont="1" applyBorder="1"/>
    <xf numFmtId="0" fontId="26" fillId="0" borderId="8" xfId="0" applyFont="1" applyBorder="1"/>
    <xf numFmtId="0" fontId="26" fillId="0" borderId="1" xfId="0" applyFont="1" applyBorder="1" applyAlignment="1">
      <alignment horizontal="center"/>
    </xf>
    <xf numFmtId="0" fontId="45" fillId="0" borderId="8" xfId="0" applyFont="1" applyBorder="1"/>
    <xf numFmtId="164" fontId="26" fillId="0" borderId="4" xfId="0" applyNumberFormat="1" applyFont="1" applyBorder="1" applyAlignment="1">
      <alignment horizontal="right" vertical="center"/>
    </xf>
    <xf numFmtId="164" fontId="26" fillId="0" borderId="0" xfId="0" applyNumberFormat="1" applyFont="1" applyAlignment="1">
      <alignment horizontal="right" vertical="center"/>
    </xf>
    <xf numFmtId="164" fontId="26" fillId="0" borderId="7" xfId="0" applyNumberFormat="1" applyFont="1" applyBorder="1" applyAlignment="1">
      <alignment horizontal="right" vertical="center"/>
    </xf>
    <xf numFmtId="0" fontId="51" fillId="0" borderId="0" xfId="0" applyFont="1" applyAlignment="1">
      <alignment horizontal="center" vertical="top"/>
    </xf>
    <xf numFmtId="0" fontId="50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0" fontId="38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4" fontId="21" fillId="5" borderId="21" xfId="0" applyNumberFormat="1" applyFont="1" applyFill="1" applyBorder="1"/>
    <xf numFmtId="0" fontId="53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2" fontId="21" fillId="6" borderId="21" xfId="0" applyNumberFormat="1" applyFont="1" applyFill="1" applyBorder="1"/>
    <xf numFmtId="0" fontId="5" fillId="0" borderId="0" xfId="0" applyFont="1" applyAlignment="1">
      <alignment horizontal="center" wrapText="1"/>
    </xf>
    <xf numFmtId="0" fontId="57" fillId="0" borderId="0" xfId="0" applyFont="1" applyAlignment="1">
      <alignment horizontal="center"/>
    </xf>
    <xf numFmtId="0" fontId="59" fillId="0" borderId="21" xfId="0" applyFont="1" applyBorder="1"/>
    <xf numFmtId="0" fontId="13" fillId="0" borderId="28" xfId="0" applyFont="1" applyBorder="1" applyAlignment="1">
      <alignment vertical="center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8" fillId="0" borderId="17" xfId="4" applyFont="1" applyBorder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2" fontId="8" fillId="0" borderId="30" xfId="4" applyNumberFormat="1" applyFont="1" applyFill="1" applyBorder="1" applyAlignment="1" applyProtection="1">
      <alignment horizontal="center" vertical="center"/>
      <protection locked="0"/>
    </xf>
    <xf numFmtId="2" fontId="8" fillId="0" borderId="29" xfId="4" applyNumberFormat="1" applyFont="1" applyFill="1" applyBorder="1" applyAlignment="1">
      <alignment horizontal="center" vertical="center"/>
    </xf>
    <xf numFmtId="2" fontId="8" fillId="0" borderId="18" xfId="4" applyNumberFormat="1" applyFont="1" applyFill="1" applyBorder="1" applyAlignment="1" applyProtection="1">
      <alignment horizontal="center" vertical="center"/>
      <protection locked="0"/>
    </xf>
    <xf numFmtId="2" fontId="8" fillId="0" borderId="30" xfId="4" applyNumberFormat="1" applyFont="1" applyFill="1" applyBorder="1" applyAlignment="1">
      <alignment horizontal="center" vertical="center"/>
    </xf>
    <xf numFmtId="2" fontId="8" fillId="0" borderId="18" xfId="4" applyNumberFormat="1" applyFont="1" applyFill="1" applyBorder="1" applyAlignment="1">
      <alignment horizontal="center" vertical="center"/>
    </xf>
    <xf numFmtId="2" fontId="8" fillId="0" borderId="21" xfId="4" applyNumberFormat="1" applyFont="1" applyFill="1" applyBorder="1" applyAlignment="1">
      <alignment horizontal="center" vertical="center"/>
    </xf>
    <xf numFmtId="2" fontId="8" fillId="0" borderId="38" xfId="4" applyNumberFormat="1" applyFont="1" applyFill="1" applyBorder="1" applyAlignment="1">
      <alignment horizontal="center" vertical="center"/>
    </xf>
    <xf numFmtId="0" fontId="8" fillId="0" borderId="29" xfId="4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top"/>
    </xf>
    <xf numFmtId="0" fontId="38" fillId="0" borderId="0" xfId="0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38" fillId="0" borderId="0" xfId="0" applyFont="1" applyAlignment="1">
      <alignment horizontal="right"/>
    </xf>
    <xf numFmtId="0" fontId="50" fillId="0" borderId="0" xfId="0" applyFont="1" applyAlignment="1">
      <alignment horizontal="center" vertical="top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3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11" fillId="0" borderId="0" xfId="0" applyFont="1"/>
    <xf numFmtId="0" fontId="11" fillId="0" borderId="28" xfId="0" applyFont="1" applyBorder="1" applyAlignment="1"/>
    <xf numFmtId="0" fontId="11" fillId="0" borderId="0" xfId="0" applyFont="1" applyAlignment="1"/>
    <xf numFmtId="0" fontId="26" fillId="0" borderId="7" xfId="0" applyFont="1" applyBorder="1" applyAlignment="1">
      <alignment horizontal="left" vertical="center"/>
    </xf>
    <xf numFmtId="0" fontId="50" fillId="0" borderId="0" xfId="0" applyFont="1" applyAlignment="1">
      <alignment horizontal="center" vertical="top"/>
    </xf>
    <xf numFmtId="164" fontId="44" fillId="0" borderId="13" xfId="0" applyNumberFormat="1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wrapText="1"/>
    </xf>
    <xf numFmtId="164" fontId="44" fillId="0" borderId="14" xfId="0" applyNumberFormat="1" applyFont="1" applyBorder="1" applyAlignment="1">
      <alignment horizontal="center" vertical="center" wrapText="1"/>
    </xf>
    <xf numFmtId="0" fontId="43" fillId="0" borderId="2" xfId="0" applyFont="1" applyBorder="1" applyAlignment="1">
      <alignment wrapText="1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0" fontId="38" fillId="0" borderId="0" xfId="0" applyFont="1" applyAlignment="1">
      <alignment horizontal="left" vertical="top" wrapText="1"/>
    </xf>
    <xf numFmtId="0" fontId="26" fillId="0" borderId="7" xfId="0" applyFont="1" applyBorder="1" applyAlignment="1">
      <alignment horizontal="center" vertical="center"/>
    </xf>
    <xf numFmtId="0" fontId="38" fillId="0" borderId="0" xfId="0" applyFont="1" applyAlignment="1">
      <alignment horizontal="right"/>
    </xf>
    <xf numFmtId="0" fontId="26" fillId="0" borderId="7" xfId="0" applyFont="1" applyBorder="1" applyAlignment="1">
      <alignment horizontal="left" vertical="top" wrapText="1"/>
    </xf>
    <xf numFmtId="49" fontId="44" fillId="0" borderId="15" xfId="0" applyNumberFormat="1" applyFont="1" applyBorder="1" applyAlignment="1">
      <alignment horizontal="left" vertical="center" wrapText="1"/>
    </xf>
    <xf numFmtId="0" fontId="43" fillId="0" borderId="4" xfId="0" applyFont="1" applyBorder="1" applyAlignment="1">
      <alignment horizontal="left" vertical="center" wrapText="1"/>
    </xf>
    <xf numFmtId="0" fontId="43" fillId="0" borderId="10" xfId="0" applyFont="1" applyBorder="1" applyAlignment="1">
      <alignment horizontal="left" vertical="center" wrapText="1"/>
    </xf>
    <xf numFmtId="0" fontId="43" fillId="0" borderId="7" xfId="0" applyFont="1" applyBorder="1" applyAlignment="1">
      <alignment horizontal="left" vertical="center" wrapText="1"/>
    </xf>
    <xf numFmtId="0" fontId="44" fillId="0" borderId="13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/>
    </xf>
    <xf numFmtId="0" fontId="44" fillId="0" borderId="14" xfId="0" applyFont="1" applyBorder="1" applyAlignment="1">
      <alignment horizontal="center" vertical="center" wrapText="1"/>
    </xf>
    <xf numFmtId="0" fontId="44" fillId="0" borderId="2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wrapText="1"/>
    </xf>
    <xf numFmtId="0" fontId="44" fillId="0" borderId="3" xfId="0" applyFont="1" applyBorder="1" applyAlignment="1">
      <alignment horizontal="center" wrapText="1"/>
    </xf>
    <xf numFmtId="0" fontId="38" fillId="0" borderId="0" xfId="0" applyFont="1" applyAlignment="1">
      <alignment horizontal="center"/>
    </xf>
    <xf numFmtId="0" fontId="26" fillId="0" borderId="0" xfId="0" applyFont="1" applyBorder="1" applyAlignment="1">
      <alignment horizontal="right" vertical="center"/>
    </xf>
    <xf numFmtId="0" fontId="38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wrapText="1"/>
    </xf>
    <xf numFmtId="0" fontId="39" fillId="0" borderId="16" xfId="0" applyFont="1" applyBorder="1" applyAlignment="1">
      <alignment horizontal="center" wrapText="1"/>
    </xf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8" fillId="0" borderId="0" xfId="0" applyFont="1"/>
    <xf numFmtId="0" fontId="26" fillId="0" borderId="7" xfId="0" applyFont="1" applyBorder="1"/>
    <xf numFmtId="0" fontId="26" fillId="0" borderId="0" xfId="0" applyFont="1" applyAlignment="1">
      <alignment horizontal="left" vertical="top" wrapText="1"/>
    </xf>
    <xf numFmtId="0" fontId="26" fillId="0" borderId="0" xfId="0" applyFont="1" applyBorder="1" applyAlignment="1">
      <alignment horizontal="center" vertical="center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Fill="1" applyBorder="1" applyAlignment="1">
      <alignment horizontal="center" vertical="center"/>
    </xf>
    <xf numFmtId="0" fontId="8" fillId="0" borderId="34" xfId="4" applyFont="1" applyFill="1" applyBorder="1" applyAlignment="1">
      <alignment horizontal="center" vertical="center"/>
    </xf>
    <xf numFmtId="2" fontId="8" fillId="0" borderId="29" xfId="4" applyNumberFormat="1" applyFont="1" applyFill="1" applyBorder="1" applyAlignment="1">
      <alignment horizontal="center" vertical="center"/>
    </xf>
    <xf numFmtId="0" fontId="8" fillId="0" borderId="33" xfId="4" applyFont="1" applyFill="1" applyBorder="1" applyAlignment="1">
      <alignment horizontal="center" vertical="center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1" fillId="0" borderId="7" xfId="0" applyFont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24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60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54" fillId="0" borderId="0" xfId="0" applyFont="1" applyAlignment="1">
      <alignment wrapText="1"/>
    </xf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 wrapText="1"/>
    </xf>
  </cellXfs>
  <cellStyles count="5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S374"/>
  <sheetViews>
    <sheetView zoomScaleNormal="100" zoomScaleSheetLayoutView="93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53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54" t="s">
        <v>0</v>
      </c>
      <c r="K1" s="354"/>
      <c r="L1" s="354"/>
      <c r="M1" s="136"/>
      <c r="N1" s="354"/>
      <c r="O1" s="354"/>
    </row>
    <row r="2" spans="1:15">
      <c r="H2" s="134"/>
      <c r="I2" s="137"/>
      <c r="J2" s="354" t="s">
        <v>1</v>
      </c>
      <c r="K2" s="354"/>
      <c r="L2" s="354"/>
      <c r="M2" s="136"/>
      <c r="N2" s="354"/>
      <c r="O2" s="354"/>
    </row>
    <row r="3" spans="1:15">
      <c r="H3" s="138"/>
      <c r="I3" s="134"/>
      <c r="J3" s="354" t="s">
        <v>2</v>
      </c>
      <c r="K3" s="354"/>
      <c r="L3" s="354"/>
      <c r="M3" s="136"/>
      <c r="N3" s="354"/>
      <c r="O3" s="354"/>
    </row>
    <row r="4" spans="1:15">
      <c r="G4" s="139" t="s">
        <v>3</v>
      </c>
      <c r="H4" s="134"/>
      <c r="I4" s="137"/>
      <c r="J4" s="354" t="s">
        <v>4</v>
      </c>
      <c r="K4" s="354"/>
      <c r="L4" s="354"/>
      <c r="M4" s="136"/>
      <c r="N4" s="354"/>
      <c r="O4" s="354"/>
    </row>
    <row r="5" spans="1:15">
      <c r="H5" s="134"/>
      <c r="I5" s="409" t="s">
        <v>373</v>
      </c>
      <c r="J5" s="409"/>
      <c r="K5" s="409"/>
      <c r="L5" s="409"/>
      <c r="M5" s="136"/>
      <c r="N5" s="354"/>
      <c r="O5" s="354"/>
    </row>
    <row r="6" spans="1:15" ht="6" customHeight="1">
      <c r="H6" s="134"/>
      <c r="I6" s="137"/>
      <c r="J6" s="354"/>
      <c r="K6" s="354"/>
      <c r="L6" s="354"/>
      <c r="M6" s="136"/>
      <c r="N6" s="354"/>
      <c r="O6" s="354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54"/>
      <c r="C11" s="354"/>
      <c r="D11" s="354"/>
      <c r="E11" s="354"/>
      <c r="F11" s="354"/>
      <c r="G11" s="354"/>
      <c r="H11" s="354"/>
      <c r="I11" s="354"/>
      <c r="J11" s="354"/>
      <c r="K11" s="354"/>
      <c r="L11" s="354"/>
      <c r="M11" s="136"/>
    </row>
    <row r="12" spans="1:15" ht="15.75" customHeight="1">
      <c r="A12" s="144"/>
      <c r="B12" s="354"/>
      <c r="C12" s="354"/>
      <c r="D12" s="354"/>
      <c r="E12" s="354"/>
      <c r="F12" s="354"/>
      <c r="G12" s="414" t="s">
        <v>7</v>
      </c>
      <c r="H12" s="414"/>
      <c r="I12" s="414"/>
      <c r="J12" s="414"/>
      <c r="K12" s="414"/>
      <c r="L12" s="354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54"/>
      <c r="H20" s="354"/>
      <c r="I20" s="354"/>
      <c r="J20" s="354"/>
      <c r="K20" s="354"/>
    </row>
    <row r="21" spans="1:13">
      <c r="B21" s="137"/>
      <c r="C21" s="137"/>
      <c r="D21" s="137"/>
      <c r="E21" s="418"/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54"/>
      <c r="F25" s="352"/>
      <c r="I25" s="151"/>
      <c r="J25" s="151"/>
      <c r="K25" s="152" t="s">
        <v>14</v>
      </c>
      <c r="L25" s="150"/>
      <c r="M25" s="145"/>
    </row>
    <row r="26" spans="1:13">
      <c r="A26" s="419"/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>
      <c r="A27" s="419" t="s">
        <v>223</v>
      </c>
      <c r="B27" s="419"/>
      <c r="C27" s="419"/>
      <c r="D27" s="419"/>
      <c r="E27" s="419"/>
      <c r="F27" s="419"/>
      <c r="G27" s="419"/>
      <c r="H27" s="419"/>
      <c r="I27" s="419"/>
      <c r="J27" s="350" t="s">
        <v>19</v>
      </c>
      <c r="K27" s="154"/>
      <c r="L27" s="150"/>
      <c r="M27" s="145"/>
    </row>
    <row r="28" spans="1:13">
      <c r="F28" s="132"/>
      <c r="G28" s="155" t="s">
        <v>21</v>
      </c>
      <c r="H28" s="156"/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/>
      <c r="J29" s="160"/>
      <c r="K29" s="150"/>
      <c r="L29" s="150"/>
      <c r="M29" s="145"/>
    </row>
    <row r="30" spans="1:13">
      <c r="A30" s="398"/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1388900</v>
      </c>
      <c r="J34" s="175">
        <f>SUM(J35+J46+J65+J86+J93+J113+J139+J158+J168)</f>
        <v>1113700</v>
      </c>
      <c r="K34" s="176">
        <f>SUM(K35+K46+K65+K86+K93+K113+K139+K158+K168)</f>
        <v>993803.3</v>
      </c>
      <c r="L34" s="175">
        <f>SUM(L35+L46+L65+L86+L93+L113+L139+L158+L168)</f>
        <v>993803.3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1135200</v>
      </c>
      <c r="J35" s="175">
        <f>SUM(J36+J42)</f>
        <v>902000</v>
      </c>
      <c r="K35" s="184">
        <f>SUM(K36+K42)</f>
        <v>851354.46000000008</v>
      </c>
      <c r="L35" s="185">
        <f>SUM(L36+L42)</f>
        <v>851354.46000000008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880000</v>
      </c>
      <c r="K36" s="176">
        <f>SUM(K37)</f>
        <v>837777.31</v>
      </c>
      <c r="L36" s="175">
        <f>SUM(L37)</f>
        <v>837777.31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880000</v>
      </c>
      <c r="K37" s="175">
        <f t="shared" si="0"/>
        <v>837777.31</v>
      </c>
      <c r="L37" s="175">
        <f t="shared" si="0"/>
        <v>837777.31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880000</v>
      </c>
      <c r="K38" s="176">
        <f t="shared" si="0"/>
        <v>837777.31</v>
      </c>
      <c r="L38" s="176">
        <f t="shared" si="0"/>
        <v>837777.31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880000</v>
      </c>
      <c r="K39" s="192">
        <v>837777.31</v>
      </c>
      <c r="L39" s="192">
        <v>837777.31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27600</v>
      </c>
      <c r="J42" s="175">
        <f t="shared" si="1"/>
        <v>22000</v>
      </c>
      <c r="K42" s="176">
        <f t="shared" si="1"/>
        <v>13577.15</v>
      </c>
      <c r="L42" s="175">
        <f t="shared" si="1"/>
        <v>13577.15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27600</v>
      </c>
      <c r="J43" s="175">
        <f t="shared" si="1"/>
        <v>22000</v>
      </c>
      <c r="K43" s="175">
        <f t="shared" si="1"/>
        <v>13577.15</v>
      </c>
      <c r="L43" s="175">
        <f t="shared" si="1"/>
        <v>13577.15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27600</v>
      </c>
      <c r="J44" s="175">
        <f t="shared" si="1"/>
        <v>22000</v>
      </c>
      <c r="K44" s="175">
        <f t="shared" si="1"/>
        <v>13577.15</v>
      </c>
      <c r="L44" s="175">
        <f t="shared" si="1"/>
        <v>13577.15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27600</v>
      </c>
      <c r="J45" s="192">
        <v>22000</v>
      </c>
      <c r="K45" s="192">
        <v>13577.15</v>
      </c>
      <c r="L45" s="192">
        <v>13577.15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239700</v>
      </c>
      <c r="J46" s="197">
        <f t="shared" si="2"/>
        <v>202200</v>
      </c>
      <c r="K46" s="196">
        <f t="shared" si="2"/>
        <v>132948.84</v>
      </c>
      <c r="L46" s="196">
        <f t="shared" si="2"/>
        <v>132948.84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239700</v>
      </c>
      <c r="J47" s="176">
        <f t="shared" si="2"/>
        <v>202200</v>
      </c>
      <c r="K47" s="175">
        <f t="shared" si="2"/>
        <v>132948.84</v>
      </c>
      <c r="L47" s="176">
        <f t="shared" si="2"/>
        <v>132948.84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239700</v>
      </c>
      <c r="J48" s="176">
        <f t="shared" si="2"/>
        <v>202200</v>
      </c>
      <c r="K48" s="185">
        <f t="shared" si="2"/>
        <v>132948.84</v>
      </c>
      <c r="L48" s="185">
        <f t="shared" si="2"/>
        <v>132948.84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239700</v>
      </c>
      <c r="J49" s="203">
        <f>SUM(J50:J64)</f>
        <v>202200</v>
      </c>
      <c r="K49" s="204">
        <f>SUM(K50:K64)</f>
        <v>132948.84</v>
      </c>
      <c r="L49" s="204">
        <f>SUM(L50:L64)</f>
        <v>132948.84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600</v>
      </c>
      <c r="K51" s="192">
        <v>0</v>
      </c>
      <c r="L51" s="192">
        <v>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11800</v>
      </c>
      <c r="J52" s="192">
        <v>9000</v>
      </c>
      <c r="K52" s="192">
        <v>8111.46</v>
      </c>
      <c r="L52" s="192">
        <v>8111.46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11000</v>
      </c>
      <c r="J53" s="192">
        <v>8500</v>
      </c>
      <c r="K53" s="192">
        <v>6059.84</v>
      </c>
      <c r="L53" s="192">
        <v>6059.84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2200</v>
      </c>
      <c r="J55" s="192">
        <v>1700</v>
      </c>
      <c r="K55" s="192">
        <v>1486</v>
      </c>
      <c r="L55" s="192">
        <v>1486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4000</v>
      </c>
      <c r="K57" s="193">
        <v>4000</v>
      </c>
      <c r="L57" s="193">
        <v>4000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11500</v>
      </c>
      <c r="J58" s="192">
        <v>9500</v>
      </c>
      <c r="K58" s="192">
        <v>7507.22</v>
      </c>
      <c r="L58" s="192">
        <v>7507.22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2700</v>
      </c>
      <c r="J59" s="192">
        <v>1900</v>
      </c>
      <c r="K59" s="192">
        <v>730</v>
      </c>
      <c r="L59" s="192">
        <v>730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41700</v>
      </c>
      <c r="J61" s="192">
        <v>35000</v>
      </c>
      <c r="K61" s="192">
        <v>16837.71</v>
      </c>
      <c r="L61" s="192">
        <v>16837.71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4400</v>
      </c>
      <c r="K62" s="192">
        <v>3091.07</v>
      </c>
      <c r="L62" s="192">
        <v>3091.07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146100</v>
      </c>
      <c r="J64" s="192">
        <v>127100</v>
      </c>
      <c r="K64" s="192">
        <v>84625.54</v>
      </c>
      <c r="L64" s="192">
        <v>84625.54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14000</v>
      </c>
      <c r="J139" s="216">
        <f>SUM(J140+J145+J153)</f>
        <v>9500</v>
      </c>
      <c r="K139" s="176">
        <f>SUM(K140+K145+K153)</f>
        <v>9500</v>
      </c>
      <c r="L139" s="175">
        <f>SUM(L140+L145+L153)</f>
        <v>9500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14000</v>
      </c>
      <c r="J153" s="216">
        <f t="shared" si="15"/>
        <v>9500</v>
      </c>
      <c r="K153" s="176">
        <f t="shared" si="15"/>
        <v>9500</v>
      </c>
      <c r="L153" s="175">
        <f t="shared" si="15"/>
        <v>9500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14000</v>
      </c>
      <c r="J154" s="231">
        <f t="shared" si="15"/>
        <v>9500</v>
      </c>
      <c r="K154" s="204">
        <f t="shared" si="15"/>
        <v>9500</v>
      </c>
      <c r="L154" s="203">
        <f t="shared" si="15"/>
        <v>9500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14000</v>
      </c>
      <c r="J155" s="216">
        <f>SUM(J156:J157)</f>
        <v>9500</v>
      </c>
      <c r="K155" s="176">
        <f>SUM(K156:K157)</f>
        <v>9500</v>
      </c>
      <c r="L155" s="175">
        <f>SUM(L156:L157)</f>
        <v>9500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14000</v>
      </c>
      <c r="J156" s="235">
        <v>9500</v>
      </c>
      <c r="K156" s="235">
        <v>9500</v>
      </c>
      <c r="L156" s="235">
        <v>9500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110708</v>
      </c>
      <c r="J184" s="216">
        <f>SUM(J185+J238+J303)</f>
        <v>83031</v>
      </c>
      <c r="K184" s="176">
        <f>SUM(K185+K238+K303)</f>
        <v>75660.31</v>
      </c>
      <c r="L184" s="175">
        <f>SUM(L185+L238+L303)</f>
        <v>75660.31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110708</v>
      </c>
      <c r="J185" s="196">
        <f>SUM(J186+J209+J216+J228+J232)</f>
        <v>83031</v>
      </c>
      <c r="K185" s="196">
        <f>SUM(K186+K209+K216+K228+K232)</f>
        <v>75660.31</v>
      </c>
      <c r="L185" s="196">
        <f>SUM(L186+L209+L216+L228+L232)</f>
        <v>75660.31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110708</v>
      </c>
      <c r="J186" s="216">
        <f>SUM(J187+J190+J195+J201+J206)</f>
        <v>83031</v>
      </c>
      <c r="K186" s="176">
        <f>SUM(K187+K190+K195+K201+K206)</f>
        <v>75660.31</v>
      </c>
      <c r="L186" s="175">
        <f>SUM(L187+L190+L195+L201+L206)</f>
        <v>75660.31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20000</v>
      </c>
      <c r="K195" s="176">
        <f>K196</f>
        <v>18448.599999999999</v>
      </c>
      <c r="L195" s="175">
        <f>L196</f>
        <v>18448.599999999999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20000</v>
      </c>
      <c r="K196" s="175">
        <f>SUM(K197:K200)</f>
        <v>18448.599999999999</v>
      </c>
      <c r="L196" s="175">
        <f>SUM(L197:L200)</f>
        <v>18448.599999999999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17800</v>
      </c>
      <c r="K198" s="193">
        <v>16270.6</v>
      </c>
      <c r="L198" s="193">
        <v>16270.6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80708</v>
      </c>
      <c r="J206" s="216">
        <f t="shared" si="19"/>
        <v>63031</v>
      </c>
      <c r="K206" s="176">
        <f t="shared" si="19"/>
        <v>57211.71</v>
      </c>
      <c r="L206" s="175">
        <f t="shared" si="19"/>
        <v>57211.71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80708</v>
      </c>
      <c r="J207" s="176">
        <f t="shared" si="19"/>
        <v>63031</v>
      </c>
      <c r="K207" s="176">
        <f t="shared" si="19"/>
        <v>57211.71</v>
      </c>
      <c r="L207" s="176">
        <f t="shared" si="19"/>
        <v>57211.71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80708</v>
      </c>
      <c r="J208" s="193">
        <v>63031</v>
      </c>
      <c r="K208" s="193">
        <v>57211.71</v>
      </c>
      <c r="L208" s="193">
        <v>57211.71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1499608</v>
      </c>
      <c r="J368" s="227">
        <f>SUM(J34+J184)</f>
        <v>1196731</v>
      </c>
      <c r="K368" s="227">
        <f>SUM(K34+K184)</f>
        <v>1069463.6100000001</v>
      </c>
      <c r="L368" s="227">
        <f>SUM(L34+L184)</f>
        <v>1069463.6100000001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55"/>
      <c r="B370" s="355"/>
      <c r="C370" s="355"/>
      <c r="D370" s="386" t="s">
        <v>403</v>
      </c>
      <c r="E370" s="386"/>
      <c r="F370" s="386"/>
      <c r="G370" s="386"/>
      <c r="H370" s="351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49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53"/>
      <c r="I374" s="265" t="s">
        <v>220</v>
      </c>
      <c r="K374" s="387" t="s">
        <v>221</v>
      </c>
      <c r="L374" s="387"/>
    </row>
  </sheetData>
  <mergeCells count="31">
    <mergeCell ref="I5:L5"/>
    <mergeCell ref="J370:L370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3:L373"/>
    <mergeCell ref="K374:L374"/>
    <mergeCell ref="K31:K32"/>
    <mergeCell ref="L31:L32"/>
    <mergeCell ref="A33:F33"/>
    <mergeCell ref="D370:G370"/>
    <mergeCell ref="K371:L371"/>
    <mergeCell ref="A374:G374"/>
    <mergeCell ref="A373:G373"/>
  </mergeCells>
  <pageMargins left="0.70866141732283472" right="0.39370078740157483" top="0.15748031496062992" bottom="0.15748031496062992" header="0.31496062992125984" footer="0.31496062992125984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S374"/>
  <sheetViews>
    <sheetView topLeftCell="A9" zoomScaleNormal="100" workbookViewId="0">
      <selection activeCell="A27" sqref="A27:XFD27"/>
    </sheetView>
  </sheetViews>
  <sheetFormatPr defaultRowHeight="15"/>
  <cols>
    <col min="1" max="4" width="2" style="132" customWidth="1"/>
    <col min="5" max="5" width="2.140625" style="132" customWidth="1"/>
    <col min="6" max="6" width="3" style="358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 customWidth="1"/>
  </cols>
  <sheetData>
    <row r="1" spans="1:15">
      <c r="G1" s="133"/>
      <c r="H1" s="134"/>
      <c r="I1" s="135"/>
      <c r="J1" s="359" t="s">
        <v>0</v>
      </c>
      <c r="K1" s="359"/>
      <c r="L1" s="359"/>
      <c r="M1" s="136"/>
      <c r="N1" s="359"/>
      <c r="O1" s="359"/>
    </row>
    <row r="2" spans="1:15">
      <c r="H2" s="134"/>
      <c r="I2" s="137"/>
      <c r="J2" s="359" t="s">
        <v>1</v>
      </c>
      <c r="K2" s="359"/>
      <c r="L2" s="359"/>
      <c r="M2" s="136"/>
      <c r="N2" s="359"/>
      <c r="O2" s="359"/>
    </row>
    <row r="3" spans="1:15">
      <c r="H3" s="138"/>
      <c r="I3" s="134"/>
      <c r="J3" s="359" t="s">
        <v>2</v>
      </c>
      <c r="K3" s="359"/>
      <c r="L3" s="359"/>
      <c r="M3" s="136"/>
      <c r="N3" s="359"/>
      <c r="O3" s="359"/>
    </row>
    <row r="4" spans="1:15">
      <c r="G4" s="139" t="s">
        <v>3</v>
      </c>
      <c r="H4" s="134"/>
      <c r="I4" s="137"/>
      <c r="J4" s="359" t="s">
        <v>4</v>
      </c>
      <c r="K4" s="359"/>
      <c r="L4" s="359"/>
      <c r="M4" s="136"/>
      <c r="N4" s="359"/>
      <c r="O4" s="359"/>
    </row>
    <row r="5" spans="1:15">
      <c r="H5" s="134"/>
      <c r="I5" s="409" t="s">
        <v>373</v>
      </c>
      <c r="J5" s="409"/>
      <c r="K5" s="409"/>
      <c r="L5" s="409"/>
      <c r="M5" s="136"/>
      <c r="N5" s="359"/>
      <c r="O5" s="359"/>
    </row>
    <row r="6" spans="1:15" ht="6" customHeight="1">
      <c r="H6" s="134"/>
      <c r="I6" s="137"/>
      <c r="J6" s="359"/>
      <c r="K6" s="359"/>
      <c r="L6" s="359"/>
      <c r="M6" s="136"/>
      <c r="N6" s="359"/>
      <c r="O6" s="359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59"/>
      <c r="C11" s="359"/>
      <c r="D11" s="359"/>
      <c r="E11" s="359"/>
      <c r="F11" s="359"/>
      <c r="G11" s="359"/>
      <c r="H11" s="359"/>
      <c r="I11" s="359"/>
      <c r="J11" s="359"/>
      <c r="K11" s="359"/>
      <c r="L11" s="359"/>
      <c r="M11" s="136"/>
    </row>
    <row r="12" spans="1:15" ht="15.75" customHeight="1">
      <c r="A12" s="144"/>
      <c r="B12" s="359"/>
      <c r="C12" s="359"/>
      <c r="D12" s="359"/>
      <c r="E12" s="359"/>
      <c r="F12" s="359"/>
      <c r="G12" s="414" t="s">
        <v>7</v>
      </c>
      <c r="H12" s="414"/>
      <c r="I12" s="414"/>
      <c r="J12" s="414"/>
      <c r="K12" s="414"/>
      <c r="L12" s="359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59"/>
      <c r="H20" s="359"/>
      <c r="I20" s="359"/>
      <c r="J20" s="359"/>
      <c r="K20" s="359"/>
    </row>
    <row r="21" spans="1:13">
      <c r="B21" s="137"/>
      <c r="C21" s="137"/>
      <c r="D21" s="137"/>
      <c r="E21" s="418"/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59"/>
      <c r="F25" s="357"/>
      <c r="I25" s="151"/>
      <c r="J25" s="151"/>
      <c r="K25" s="152" t="s">
        <v>14</v>
      </c>
      <c r="L25" s="150"/>
      <c r="M25" s="145"/>
    </row>
    <row r="26" spans="1:13">
      <c r="A26" s="419"/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>
      <c r="A27" s="419" t="s">
        <v>223</v>
      </c>
      <c r="B27" s="419"/>
      <c r="C27" s="419"/>
      <c r="D27" s="419"/>
      <c r="E27" s="419"/>
      <c r="F27" s="419"/>
      <c r="G27" s="419"/>
      <c r="H27" s="419"/>
      <c r="I27" s="419"/>
      <c r="J27" s="361" t="s">
        <v>19</v>
      </c>
      <c r="K27" s="154"/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/>
      <c r="J29" s="160"/>
      <c r="K29" s="150"/>
      <c r="L29" s="150"/>
      <c r="M29" s="145"/>
    </row>
    <row r="30" spans="1:13">
      <c r="A30" s="398" t="s">
        <v>27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1379900</v>
      </c>
      <c r="J34" s="175">
        <f>SUM(J35+J46+J65+J86+J93+J113+J139+J158+J168)</f>
        <v>1105700</v>
      </c>
      <c r="K34" s="176">
        <f>SUM(K35+K46+K65+K86+K93+K113+K139+K158+K168)</f>
        <v>988113.71000000008</v>
      </c>
      <c r="L34" s="175">
        <f>SUM(L35+L46+L65+L86+L93+L113+L139+L158+L168)</f>
        <v>988113.71000000008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1135200</v>
      </c>
      <c r="J35" s="175">
        <f>SUM(J36+J42)</f>
        <v>902000</v>
      </c>
      <c r="K35" s="184">
        <f>SUM(K36+K42)</f>
        <v>851354.46000000008</v>
      </c>
      <c r="L35" s="185">
        <f>SUM(L36+L42)</f>
        <v>851354.46000000008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880000</v>
      </c>
      <c r="K36" s="176">
        <f>SUM(K37)</f>
        <v>837777.31</v>
      </c>
      <c r="L36" s="175">
        <f>SUM(L37)</f>
        <v>837777.31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880000</v>
      </c>
      <c r="K37" s="175">
        <f t="shared" si="0"/>
        <v>837777.31</v>
      </c>
      <c r="L37" s="175">
        <f t="shared" si="0"/>
        <v>837777.31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880000</v>
      </c>
      <c r="K38" s="176">
        <f t="shared" si="0"/>
        <v>837777.31</v>
      </c>
      <c r="L38" s="176">
        <f t="shared" si="0"/>
        <v>837777.31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880000</v>
      </c>
      <c r="K39" s="192">
        <v>837777.31</v>
      </c>
      <c r="L39" s="192">
        <v>837777.31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27600</v>
      </c>
      <c r="J42" s="175">
        <f t="shared" si="1"/>
        <v>22000</v>
      </c>
      <c r="K42" s="176">
        <f t="shared" si="1"/>
        <v>13577.15</v>
      </c>
      <c r="L42" s="175">
        <f t="shared" si="1"/>
        <v>13577.15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27600</v>
      </c>
      <c r="J43" s="175">
        <f t="shared" si="1"/>
        <v>22000</v>
      </c>
      <c r="K43" s="175">
        <f t="shared" si="1"/>
        <v>13577.15</v>
      </c>
      <c r="L43" s="175">
        <f t="shared" si="1"/>
        <v>13577.15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27600</v>
      </c>
      <c r="J44" s="175">
        <f t="shared" si="1"/>
        <v>22000</v>
      </c>
      <c r="K44" s="175">
        <f t="shared" si="1"/>
        <v>13577.15</v>
      </c>
      <c r="L44" s="175">
        <f t="shared" si="1"/>
        <v>13577.15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27600</v>
      </c>
      <c r="J45" s="192">
        <v>22000</v>
      </c>
      <c r="K45" s="192">
        <v>13577.15</v>
      </c>
      <c r="L45" s="192">
        <v>13577.15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230700</v>
      </c>
      <c r="J46" s="197">
        <f t="shared" si="2"/>
        <v>194200</v>
      </c>
      <c r="K46" s="196">
        <f t="shared" si="2"/>
        <v>127259.25</v>
      </c>
      <c r="L46" s="196">
        <f t="shared" si="2"/>
        <v>127259.25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230700</v>
      </c>
      <c r="J47" s="176">
        <f t="shared" si="2"/>
        <v>194200</v>
      </c>
      <c r="K47" s="175">
        <f t="shared" si="2"/>
        <v>127259.25</v>
      </c>
      <c r="L47" s="176">
        <f t="shared" si="2"/>
        <v>127259.25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230700</v>
      </c>
      <c r="J48" s="176">
        <f t="shared" si="2"/>
        <v>194200</v>
      </c>
      <c r="K48" s="185">
        <f t="shared" si="2"/>
        <v>127259.25</v>
      </c>
      <c r="L48" s="185">
        <f t="shared" si="2"/>
        <v>127259.25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230700</v>
      </c>
      <c r="J49" s="203">
        <f>SUM(J50:J64)</f>
        <v>194200</v>
      </c>
      <c r="K49" s="204">
        <f>SUM(K50:K64)</f>
        <v>127259.25</v>
      </c>
      <c r="L49" s="204">
        <f>SUM(L50:L64)</f>
        <v>127259.25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600</v>
      </c>
      <c r="K51" s="192">
        <v>0</v>
      </c>
      <c r="L51" s="192">
        <v>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11800</v>
      </c>
      <c r="J52" s="192">
        <v>9000</v>
      </c>
      <c r="K52" s="192">
        <v>8111.46</v>
      </c>
      <c r="L52" s="192">
        <v>8111.46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11000</v>
      </c>
      <c r="J53" s="192">
        <v>8500</v>
      </c>
      <c r="K53" s="192">
        <v>6059.84</v>
      </c>
      <c r="L53" s="192">
        <v>6059.84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2000</v>
      </c>
      <c r="J55" s="192">
        <v>1500</v>
      </c>
      <c r="K55" s="192">
        <v>1286</v>
      </c>
      <c r="L55" s="192">
        <v>1286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4000</v>
      </c>
      <c r="K57" s="193">
        <v>4000</v>
      </c>
      <c r="L57" s="193">
        <v>4000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7000</v>
      </c>
      <c r="J58" s="192">
        <v>6000</v>
      </c>
      <c r="K58" s="192">
        <v>4657</v>
      </c>
      <c r="L58" s="192">
        <v>4657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2700</v>
      </c>
      <c r="J59" s="192">
        <v>1900</v>
      </c>
      <c r="K59" s="192">
        <v>730</v>
      </c>
      <c r="L59" s="192">
        <v>730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41700</v>
      </c>
      <c r="J61" s="192">
        <v>35000</v>
      </c>
      <c r="K61" s="192">
        <v>16837.71</v>
      </c>
      <c r="L61" s="192">
        <v>16837.71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4400</v>
      </c>
      <c r="K62" s="192">
        <v>3091.07</v>
      </c>
      <c r="L62" s="192">
        <v>3091.07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141800</v>
      </c>
      <c r="J64" s="192">
        <v>122800</v>
      </c>
      <c r="K64" s="192">
        <v>81986.17</v>
      </c>
      <c r="L64" s="192">
        <v>81986.17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14000</v>
      </c>
      <c r="J139" s="216">
        <f>SUM(J140+J145+J153)</f>
        <v>9500</v>
      </c>
      <c r="K139" s="176">
        <f>SUM(K140+K145+K153)</f>
        <v>9500</v>
      </c>
      <c r="L139" s="175">
        <f>SUM(L140+L145+L153)</f>
        <v>9500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14000</v>
      </c>
      <c r="J153" s="216">
        <f t="shared" si="15"/>
        <v>9500</v>
      </c>
      <c r="K153" s="176">
        <f t="shared" si="15"/>
        <v>9500</v>
      </c>
      <c r="L153" s="175">
        <f t="shared" si="15"/>
        <v>9500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14000</v>
      </c>
      <c r="J154" s="231">
        <f t="shared" si="15"/>
        <v>9500</v>
      </c>
      <c r="K154" s="204">
        <f t="shared" si="15"/>
        <v>9500</v>
      </c>
      <c r="L154" s="203">
        <f t="shared" si="15"/>
        <v>9500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14000</v>
      </c>
      <c r="J155" s="216">
        <f>SUM(J156:J157)</f>
        <v>9500</v>
      </c>
      <c r="K155" s="176">
        <f>SUM(K156:K157)</f>
        <v>9500</v>
      </c>
      <c r="L155" s="175">
        <f>SUM(L156:L157)</f>
        <v>9500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14000</v>
      </c>
      <c r="J156" s="235">
        <v>9500</v>
      </c>
      <c r="K156" s="235">
        <v>9500</v>
      </c>
      <c r="L156" s="235">
        <v>9500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40000</v>
      </c>
      <c r="J184" s="216">
        <f>SUM(J185+J238+J303)</f>
        <v>30000</v>
      </c>
      <c r="K184" s="176">
        <f>SUM(K185+K238+K303)</f>
        <v>22629.309999999998</v>
      </c>
      <c r="L184" s="175">
        <f>SUM(L185+L238+L303)</f>
        <v>22629.309999999998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40000</v>
      </c>
      <c r="J185" s="196">
        <f>SUM(J186+J209+J216+J228+J232)</f>
        <v>30000</v>
      </c>
      <c r="K185" s="196">
        <f>SUM(K186+K209+K216+K228+K232)</f>
        <v>22629.309999999998</v>
      </c>
      <c r="L185" s="196">
        <f>SUM(L186+L209+L216+L228+L232)</f>
        <v>22629.309999999998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40000</v>
      </c>
      <c r="J186" s="216">
        <f>SUM(J187+J190+J195+J201+J206)</f>
        <v>30000</v>
      </c>
      <c r="K186" s="176">
        <f>SUM(K187+K190+K195+K201+K206)</f>
        <v>22629.309999999998</v>
      </c>
      <c r="L186" s="175">
        <f>SUM(L187+L190+L195+L201+L206)</f>
        <v>22629.309999999998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20000</v>
      </c>
      <c r="K195" s="176">
        <f>K196</f>
        <v>18448.599999999999</v>
      </c>
      <c r="L195" s="175">
        <f>L196</f>
        <v>18448.599999999999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20000</v>
      </c>
      <c r="K196" s="175">
        <f>SUM(K197:K200)</f>
        <v>18448.599999999999</v>
      </c>
      <c r="L196" s="175">
        <f>SUM(L197:L200)</f>
        <v>18448.599999999999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17800</v>
      </c>
      <c r="K198" s="193">
        <v>16270.6</v>
      </c>
      <c r="L198" s="193">
        <v>16270.6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10000</v>
      </c>
      <c r="J206" s="216">
        <f t="shared" si="19"/>
        <v>10000</v>
      </c>
      <c r="K206" s="176">
        <f t="shared" si="19"/>
        <v>4180.71</v>
      </c>
      <c r="L206" s="175">
        <f t="shared" si="19"/>
        <v>4180.71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10000</v>
      </c>
      <c r="J207" s="176">
        <f t="shared" si="19"/>
        <v>10000</v>
      </c>
      <c r="K207" s="176">
        <f t="shared" si="19"/>
        <v>4180.71</v>
      </c>
      <c r="L207" s="176">
        <f t="shared" si="19"/>
        <v>4180.71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10000</v>
      </c>
      <c r="J208" s="193">
        <v>10000</v>
      </c>
      <c r="K208" s="193">
        <v>4180.71</v>
      </c>
      <c r="L208" s="193">
        <v>4180.71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1419900</v>
      </c>
      <c r="J368" s="227">
        <f>SUM(J34+J184)</f>
        <v>1135700</v>
      </c>
      <c r="K368" s="227">
        <f>SUM(K34+K184)</f>
        <v>1010743.02</v>
      </c>
      <c r="L368" s="227">
        <f>SUM(L34+L184)</f>
        <v>1010743.02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60"/>
      <c r="B370" s="360"/>
      <c r="C370" s="360"/>
      <c r="D370" s="386" t="s">
        <v>403</v>
      </c>
      <c r="E370" s="386"/>
      <c r="F370" s="386"/>
      <c r="G370" s="386"/>
      <c r="H370" s="356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62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58"/>
      <c r="I374" s="265" t="s">
        <v>220</v>
      </c>
      <c r="K374" s="387" t="s">
        <v>221</v>
      </c>
      <c r="L374" s="387"/>
    </row>
  </sheetData>
  <mergeCells count="31">
    <mergeCell ref="I5:L5"/>
    <mergeCell ref="A7:L7"/>
    <mergeCell ref="A9:L9"/>
    <mergeCell ref="A10:L10"/>
    <mergeCell ref="G12:K12"/>
    <mergeCell ref="L31:L32"/>
    <mergeCell ref="A31:F32"/>
    <mergeCell ref="G31:G32"/>
    <mergeCell ref="I31:J31"/>
    <mergeCell ref="K31:K3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  <mergeCell ref="A27:I27"/>
    <mergeCell ref="A374:G374"/>
    <mergeCell ref="K374:L374"/>
    <mergeCell ref="D370:G370"/>
    <mergeCell ref="K371:L371"/>
    <mergeCell ref="K373:L373"/>
    <mergeCell ref="J370:L370"/>
    <mergeCell ref="A33:F33"/>
    <mergeCell ref="H31:H32"/>
    <mergeCell ref="G29:H29"/>
    <mergeCell ref="A30:I30"/>
    <mergeCell ref="A373:G373"/>
  </mergeCells>
  <pageMargins left="0.51181102362204722" right="0.31496062992125984" top="0.74803149606299213" bottom="0.74803149606299213" header="0.31496062992125984" footer="0.31496062992125984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S374"/>
  <sheetViews>
    <sheetView zoomScaleNormal="100" zoomScaleSheetLayoutView="86" workbookViewId="0">
      <selection activeCell="A13" sqref="A13:L13"/>
    </sheetView>
  </sheetViews>
  <sheetFormatPr defaultRowHeight="15"/>
  <cols>
    <col min="1" max="4" width="2" style="132" customWidth="1"/>
    <col min="5" max="5" width="2.140625" style="132" customWidth="1"/>
    <col min="6" max="6" width="3" style="305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 customWidth="1"/>
  </cols>
  <sheetData>
    <row r="1" spans="1:15">
      <c r="G1" s="133"/>
      <c r="H1" s="134"/>
      <c r="I1" s="135"/>
      <c r="J1" s="306" t="s">
        <v>0</v>
      </c>
      <c r="K1" s="306"/>
      <c r="L1" s="306"/>
      <c r="M1" s="136"/>
      <c r="N1" s="306"/>
      <c r="O1" s="306"/>
    </row>
    <row r="2" spans="1:15">
      <c r="H2" s="134"/>
      <c r="I2" s="137"/>
      <c r="J2" s="306" t="s">
        <v>1</v>
      </c>
      <c r="K2" s="306"/>
      <c r="L2" s="306"/>
      <c r="M2" s="136"/>
      <c r="N2" s="306"/>
      <c r="O2" s="306"/>
    </row>
    <row r="3" spans="1:15">
      <c r="H3" s="138"/>
      <c r="I3" s="134"/>
      <c r="J3" s="306" t="s">
        <v>2</v>
      </c>
      <c r="K3" s="306"/>
      <c r="L3" s="306"/>
      <c r="M3" s="136"/>
      <c r="N3" s="306"/>
      <c r="O3" s="306"/>
    </row>
    <row r="4" spans="1:15">
      <c r="G4" s="139" t="s">
        <v>3</v>
      </c>
      <c r="H4" s="134"/>
      <c r="I4" s="137"/>
      <c r="J4" s="306" t="s">
        <v>4</v>
      </c>
      <c r="K4" s="306"/>
      <c r="L4" s="306"/>
      <c r="M4" s="136"/>
      <c r="N4" s="306"/>
      <c r="O4" s="306"/>
    </row>
    <row r="5" spans="1:15">
      <c r="H5" s="134"/>
      <c r="I5" s="409" t="s">
        <v>373</v>
      </c>
      <c r="J5" s="409"/>
      <c r="K5" s="409"/>
      <c r="L5" s="409"/>
      <c r="M5" s="136"/>
      <c r="N5" s="306"/>
      <c r="O5" s="306"/>
    </row>
    <row r="6" spans="1:15" ht="6" customHeight="1">
      <c r="H6" s="134"/>
      <c r="I6" s="137"/>
      <c r="J6" s="306"/>
      <c r="K6" s="306"/>
      <c r="L6" s="306"/>
      <c r="M6" s="136"/>
      <c r="N6" s="306"/>
      <c r="O6" s="306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06"/>
      <c r="C11" s="306"/>
      <c r="D11" s="306"/>
      <c r="E11" s="306"/>
      <c r="F11" s="306"/>
      <c r="G11" s="306"/>
      <c r="H11" s="306"/>
      <c r="I11" s="306"/>
      <c r="J11" s="306"/>
      <c r="K11" s="306"/>
      <c r="L11" s="306"/>
      <c r="M11" s="136"/>
    </row>
    <row r="12" spans="1:15" ht="15.75" customHeight="1">
      <c r="A12" s="144"/>
      <c r="B12" s="306"/>
      <c r="C12" s="306"/>
      <c r="D12" s="306"/>
      <c r="E12" s="306"/>
      <c r="F12" s="306"/>
      <c r="G12" s="414" t="s">
        <v>7</v>
      </c>
      <c r="H12" s="414"/>
      <c r="I12" s="414"/>
      <c r="J12" s="414"/>
      <c r="K12" s="414"/>
      <c r="L12" s="306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414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06"/>
      <c r="H20" s="306"/>
      <c r="I20" s="306"/>
      <c r="J20" s="306"/>
      <c r="K20" s="306"/>
    </row>
    <row r="21" spans="1:13">
      <c r="B21" s="137"/>
      <c r="C21" s="137"/>
      <c r="D21" s="137"/>
      <c r="E21" s="418" t="s">
        <v>10</v>
      </c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06"/>
      <c r="F25" s="304"/>
      <c r="I25" s="151"/>
      <c r="J25" s="151"/>
      <c r="K25" s="152" t="s">
        <v>14</v>
      </c>
      <c r="L25" s="150"/>
      <c r="M25" s="145"/>
    </row>
    <row r="26" spans="1:13">
      <c r="A26" s="419" t="s">
        <v>15</v>
      </c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 ht="29.1" customHeight="1">
      <c r="A27" s="419" t="s">
        <v>18</v>
      </c>
      <c r="B27" s="419"/>
      <c r="C27" s="419"/>
      <c r="D27" s="419"/>
      <c r="E27" s="419"/>
      <c r="F27" s="419"/>
      <c r="G27" s="419"/>
      <c r="H27" s="419"/>
      <c r="I27" s="419"/>
      <c r="J27" s="308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98" t="s">
        <v>27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1287600</v>
      </c>
      <c r="J34" s="175">
        <f>SUM(J35+J46+J65+J86+J93+J113+J139+J158+J168)</f>
        <v>1022400</v>
      </c>
      <c r="K34" s="176">
        <f>SUM(K35+K46+K65+K86+K93+K113+K139+K158+K168)</f>
        <v>945891.02</v>
      </c>
      <c r="L34" s="175">
        <f>SUM(L35+L46+L65+L86+L93+L113+L139+L158+L168)</f>
        <v>945891.02</v>
      </c>
      <c r="M34" s="177"/>
      <c r="N34" s="177"/>
      <c r="O34" s="177"/>
    </row>
    <row r="35" spans="1:15" ht="17.25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1135200</v>
      </c>
      <c r="J35" s="175">
        <f>SUM(J36+J42)</f>
        <v>902000</v>
      </c>
      <c r="K35" s="184">
        <f>SUM(K36+K42)</f>
        <v>851354.46000000008</v>
      </c>
      <c r="L35" s="185">
        <f>SUM(L36+L42)</f>
        <v>851354.46000000008</v>
      </c>
      <c r="M35"/>
    </row>
    <row r="36" spans="1:15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1107600</v>
      </c>
      <c r="J36" s="175">
        <f>SUM(J37)</f>
        <v>880000</v>
      </c>
      <c r="K36" s="176">
        <f>SUM(K37)</f>
        <v>837777.31</v>
      </c>
      <c r="L36" s="175">
        <f>SUM(L37)</f>
        <v>837777.31</v>
      </c>
    </row>
    <row r="37" spans="1:15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1107600</v>
      </c>
      <c r="J37" s="175">
        <f t="shared" ref="J37:L38" si="0">SUM(J38)</f>
        <v>880000</v>
      </c>
      <c r="K37" s="175">
        <f t="shared" si="0"/>
        <v>837777.31</v>
      </c>
      <c r="L37" s="175">
        <f t="shared" si="0"/>
        <v>837777.31</v>
      </c>
    </row>
    <row r="38" spans="1:15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1107600</v>
      </c>
      <c r="J38" s="176">
        <f t="shared" si="0"/>
        <v>880000</v>
      </c>
      <c r="K38" s="176">
        <f t="shared" si="0"/>
        <v>837777.31</v>
      </c>
      <c r="L38" s="176">
        <f t="shared" si="0"/>
        <v>837777.31</v>
      </c>
    </row>
    <row r="39" spans="1:15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1107600</v>
      </c>
      <c r="J39" s="192">
        <v>880000</v>
      </c>
      <c r="K39" s="192">
        <v>837777.31</v>
      </c>
      <c r="L39" s="192">
        <v>837777.31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27600</v>
      </c>
      <c r="J42" s="175">
        <f t="shared" si="1"/>
        <v>22000</v>
      </c>
      <c r="K42" s="176">
        <f t="shared" si="1"/>
        <v>13577.15</v>
      </c>
      <c r="L42" s="175">
        <f t="shared" si="1"/>
        <v>13577.15</v>
      </c>
    </row>
    <row r="43" spans="1:15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27600</v>
      </c>
      <c r="J43" s="175">
        <f t="shared" si="1"/>
        <v>22000</v>
      </c>
      <c r="K43" s="175">
        <f t="shared" si="1"/>
        <v>13577.15</v>
      </c>
      <c r="L43" s="175">
        <f t="shared" si="1"/>
        <v>13577.15</v>
      </c>
    </row>
    <row r="44" spans="1:15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27600</v>
      </c>
      <c r="J44" s="175">
        <f t="shared" si="1"/>
        <v>22000</v>
      </c>
      <c r="K44" s="175">
        <f t="shared" si="1"/>
        <v>13577.15</v>
      </c>
      <c r="L44" s="175">
        <f t="shared" si="1"/>
        <v>13577.15</v>
      </c>
    </row>
    <row r="45" spans="1:15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27600</v>
      </c>
      <c r="J45" s="192">
        <v>22000</v>
      </c>
      <c r="K45" s="192">
        <v>13577.15</v>
      </c>
      <c r="L45" s="192">
        <v>13577.15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138400</v>
      </c>
      <c r="J46" s="197">
        <f t="shared" si="2"/>
        <v>110900</v>
      </c>
      <c r="K46" s="196">
        <f t="shared" si="2"/>
        <v>85036.56</v>
      </c>
      <c r="L46" s="196">
        <f t="shared" si="2"/>
        <v>85036.56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138400</v>
      </c>
      <c r="J47" s="176">
        <f t="shared" si="2"/>
        <v>110900</v>
      </c>
      <c r="K47" s="175">
        <f t="shared" si="2"/>
        <v>85036.56</v>
      </c>
      <c r="L47" s="176">
        <f t="shared" si="2"/>
        <v>85036.56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138400</v>
      </c>
      <c r="J48" s="176">
        <f t="shared" si="2"/>
        <v>110900</v>
      </c>
      <c r="K48" s="185">
        <f t="shared" si="2"/>
        <v>85036.56</v>
      </c>
      <c r="L48" s="185">
        <f t="shared" si="2"/>
        <v>85036.56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138400</v>
      </c>
      <c r="J49" s="203">
        <f>SUM(J50:J64)</f>
        <v>110900</v>
      </c>
      <c r="K49" s="204">
        <f>SUM(K50:K64)</f>
        <v>85036.56</v>
      </c>
      <c r="L49" s="204">
        <f>SUM(L50:L64)</f>
        <v>85036.56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800</v>
      </c>
      <c r="J51" s="192">
        <v>600</v>
      </c>
      <c r="K51" s="192">
        <v>0</v>
      </c>
      <c r="L51" s="192">
        <v>0</v>
      </c>
      <c r="M51"/>
    </row>
    <row r="52" spans="1:13" ht="25.5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11800</v>
      </c>
      <c r="J52" s="192">
        <v>9000</v>
      </c>
      <c r="K52" s="192">
        <v>8111.46</v>
      </c>
      <c r="L52" s="192">
        <v>8111.46</v>
      </c>
      <c r="M52"/>
    </row>
    <row r="53" spans="1:13" ht="25.5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11000</v>
      </c>
      <c r="J53" s="192">
        <v>8500</v>
      </c>
      <c r="K53" s="192">
        <v>6059.84</v>
      </c>
      <c r="L53" s="192">
        <v>6059.84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2000</v>
      </c>
      <c r="J55" s="192">
        <v>1500</v>
      </c>
      <c r="K55" s="192">
        <v>1286</v>
      </c>
      <c r="L55" s="192">
        <v>1286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6000</v>
      </c>
      <c r="J57" s="193">
        <v>4000</v>
      </c>
      <c r="K57" s="193">
        <v>4000</v>
      </c>
      <c r="L57" s="193">
        <v>4000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4000</v>
      </c>
      <c r="J58" s="192">
        <v>3000</v>
      </c>
      <c r="K58" s="192">
        <v>3000</v>
      </c>
      <c r="L58" s="192">
        <v>3000</v>
      </c>
      <c r="M58"/>
    </row>
    <row r="59" spans="1:13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2700</v>
      </c>
      <c r="J59" s="192">
        <v>1900</v>
      </c>
      <c r="K59" s="192">
        <v>730</v>
      </c>
      <c r="L59" s="192">
        <v>730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41700</v>
      </c>
      <c r="J61" s="192">
        <v>35000</v>
      </c>
      <c r="K61" s="192">
        <v>16837.71</v>
      </c>
      <c r="L61" s="192">
        <v>16837.71</v>
      </c>
    </row>
    <row r="62" spans="1:13" ht="25.5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5400</v>
      </c>
      <c r="J62" s="192">
        <v>4400</v>
      </c>
      <c r="K62" s="192">
        <v>3091.07</v>
      </c>
      <c r="L62" s="192">
        <v>3091.07</v>
      </c>
      <c r="M62"/>
    </row>
    <row r="63" spans="1:13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500</v>
      </c>
      <c r="J63" s="192">
        <v>500</v>
      </c>
      <c r="K63" s="192">
        <v>500</v>
      </c>
      <c r="L63" s="192">
        <v>500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52500</v>
      </c>
      <c r="J64" s="192">
        <v>42500</v>
      </c>
      <c r="K64" s="192">
        <v>41420.480000000003</v>
      </c>
      <c r="L64" s="192">
        <v>41420.480000000003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14000</v>
      </c>
      <c r="J139" s="216">
        <f>SUM(J140+J145+J153)</f>
        <v>9500</v>
      </c>
      <c r="K139" s="176">
        <f>SUM(K140+K145+K153)</f>
        <v>9500</v>
      </c>
      <c r="L139" s="175">
        <f>SUM(L140+L145+L153)</f>
        <v>9500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14000</v>
      </c>
      <c r="J153" s="216">
        <f t="shared" si="15"/>
        <v>9500</v>
      </c>
      <c r="K153" s="176">
        <f t="shared" si="15"/>
        <v>9500</v>
      </c>
      <c r="L153" s="175">
        <f t="shared" si="15"/>
        <v>9500</v>
      </c>
    </row>
    <row r="154" spans="1:13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14000</v>
      </c>
      <c r="J154" s="231">
        <f t="shared" si="15"/>
        <v>9500</v>
      </c>
      <c r="K154" s="204">
        <f t="shared" si="15"/>
        <v>9500</v>
      </c>
      <c r="L154" s="203">
        <f t="shared" si="15"/>
        <v>9500</v>
      </c>
    </row>
    <row r="155" spans="1:13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14000</v>
      </c>
      <c r="J155" s="216">
        <f>SUM(J156:J157)</f>
        <v>9500</v>
      </c>
      <c r="K155" s="176">
        <f>SUM(K156:K157)</f>
        <v>9500</v>
      </c>
      <c r="L155" s="175">
        <f>SUM(L156:L157)</f>
        <v>9500</v>
      </c>
    </row>
    <row r="156" spans="1:13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14000</v>
      </c>
      <c r="J156" s="235">
        <v>9500</v>
      </c>
      <c r="K156" s="235">
        <v>9500</v>
      </c>
      <c r="L156" s="235">
        <v>9500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1287600</v>
      </c>
      <c r="J368" s="227">
        <f>SUM(J34+J184)</f>
        <v>1022400</v>
      </c>
      <c r="K368" s="227">
        <f>SUM(K34+K184)</f>
        <v>945891.02</v>
      </c>
      <c r="L368" s="227">
        <f>SUM(L34+L184)</f>
        <v>945891.02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07"/>
      <c r="B370" s="307"/>
      <c r="C370" s="307"/>
      <c r="D370" s="386" t="s">
        <v>403</v>
      </c>
      <c r="E370" s="386"/>
      <c r="F370" s="386"/>
      <c r="G370" s="386"/>
      <c r="H370" s="303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09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05"/>
      <c r="I374" s="265" t="s">
        <v>220</v>
      </c>
      <c r="K374" s="387" t="s">
        <v>221</v>
      </c>
      <c r="L374" s="387"/>
    </row>
  </sheetData>
  <sheetProtection formatCells="0" formatColumns="0" formatRows="0" insertColumns="0" insertRows="0" insertHyperlinks="0" deleteColumns="0" deleteRows="0" sort="0" autoFilter="0" pivotTables="0"/>
  <mergeCells count="31">
    <mergeCell ref="I5:L5"/>
    <mergeCell ref="A27:I27"/>
    <mergeCell ref="K374:L374"/>
    <mergeCell ref="A31:F32"/>
    <mergeCell ref="G31:G32"/>
    <mergeCell ref="H31:H32"/>
    <mergeCell ref="I31:J31"/>
    <mergeCell ref="K31:K32"/>
    <mergeCell ref="L31:L32"/>
    <mergeCell ref="K373:L373"/>
    <mergeCell ref="A374:G374"/>
    <mergeCell ref="A30:I30"/>
    <mergeCell ref="D370:G370"/>
    <mergeCell ref="A373:G373"/>
    <mergeCell ref="J370:L370"/>
    <mergeCell ref="A7:L7"/>
    <mergeCell ref="A9:L9"/>
    <mergeCell ref="A10:L10"/>
    <mergeCell ref="A33:F33"/>
    <mergeCell ref="K371:L371"/>
    <mergeCell ref="G29:H29"/>
    <mergeCell ref="G12:K12"/>
    <mergeCell ref="A13:L13"/>
    <mergeCell ref="G14:K14"/>
    <mergeCell ref="G15:K15"/>
    <mergeCell ref="B16:L16"/>
    <mergeCell ref="G18:K18"/>
    <mergeCell ref="G19:K19"/>
    <mergeCell ref="E21:K21"/>
    <mergeCell ref="A22:L22"/>
    <mergeCell ref="A26:I26"/>
  </mergeCells>
  <pageMargins left="0.70866141732283472" right="0.11811023622047245" top="0.74803149606299213" bottom="0.74803149606299213" header="0.31496062992125984" footer="0.31496062992125984"/>
  <pageSetup paperSize="9" scale="9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S374"/>
  <sheetViews>
    <sheetView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14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15" t="s">
        <v>0</v>
      </c>
      <c r="K1" s="315"/>
      <c r="L1" s="315"/>
      <c r="M1" s="136"/>
      <c r="N1" s="315"/>
      <c r="O1" s="315"/>
    </row>
    <row r="2" spans="1:15">
      <c r="H2" s="134"/>
      <c r="I2" s="137"/>
      <c r="J2" s="315" t="s">
        <v>1</v>
      </c>
      <c r="K2" s="315"/>
      <c r="L2" s="315"/>
      <c r="M2" s="136"/>
      <c r="N2" s="315"/>
      <c r="O2" s="315"/>
    </row>
    <row r="3" spans="1:15">
      <c r="H3" s="138"/>
      <c r="I3" s="134"/>
      <c r="J3" s="315" t="s">
        <v>2</v>
      </c>
      <c r="K3" s="315"/>
      <c r="L3" s="315"/>
      <c r="M3" s="136"/>
      <c r="N3" s="315"/>
      <c r="O3" s="315"/>
    </row>
    <row r="4" spans="1:15">
      <c r="G4" s="139" t="s">
        <v>3</v>
      </c>
      <c r="H4" s="134"/>
      <c r="I4" s="137"/>
      <c r="J4" s="315" t="s">
        <v>4</v>
      </c>
      <c r="K4" s="315"/>
      <c r="L4" s="315"/>
      <c r="M4" s="136"/>
      <c r="N4" s="315"/>
      <c r="O4" s="315"/>
    </row>
    <row r="5" spans="1:15">
      <c r="H5" s="134"/>
      <c r="I5" s="409" t="s">
        <v>373</v>
      </c>
      <c r="J5" s="409"/>
      <c r="K5" s="409"/>
      <c r="L5" s="409"/>
      <c r="M5" s="136"/>
      <c r="N5" s="315"/>
      <c r="O5" s="315"/>
    </row>
    <row r="6" spans="1:15" ht="6" customHeight="1">
      <c r="H6" s="134"/>
      <c r="I6" s="137"/>
      <c r="J6" s="315"/>
      <c r="K6" s="315"/>
      <c r="L6" s="315"/>
      <c r="M6" s="136"/>
      <c r="N6" s="315"/>
      <c r="O6" s="315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15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136"/>
    </row>
    <row r="12" spans="1:15" ht="15.75" customHeight="1">
      <c r="A12" s="144"/>
      <c r="B12" s="315"/>
      <c r="C12" s="315"/>
      <c r="D12" s="315"/>
      <c r="E12" s="315"/>
      <c r="F12" s="315"/>
      <c r="G12" s="414" t="s">
        <v>7</v>
      </c>
      <c r="H12" s="414"/>
      <c r="I12" s="414"/>
      <c r="J12" s="414"/>
      <c r="K12" s="414"/>
      <c r="L12" s="315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15"/>
      <c r="H20" s="315"/>
      <c r="I20" s="315"/>
      <c r="J20" s="315"/>
      <c r="K20" s="315"/>
    </row>
    <row r="21" spans="1:13">
      <c r="B21" s="137"/>
      <c r="C21" s="137"/>
      <c r="D21" s="137"/>
      <c r="E21" s="418" t="s">
        <v>10</v>
      </c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15"/>
      <c r="F25" s="313"/>
      <c r="I25" s="151"/>
      <c r="J25" s="151"/>
      <c r="K25" s="152" t="s">
        <v>14</v>
      </c>
      <c r="L25" s="150"/>
      <c r="M25" s="145"/>
    </row>
    <row r="26" spans="1:13">
      <c r="A26" s="419" t="s">
        <v>15</v>
      </c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 ht="43.5" customHeight="1">
      <c r="A27" s="419" t="s">
        <v>222</v>
      </c>
      <c r="B27" s="419"/>
      <c r="C27" s="419"/>
      <c r="D27" s="419"/>
      <c r="E27" s="419"/>
      <c r="F27" s="419"/>
      <c r="G27" s="419"/>
      <c r="H27" s="419"/>
      <c r="I27" s="419"/>
      <c r="J27" s="311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98" t="s">
        <v>27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65000</v>
      </c>
      <c r="J34" s="175">
        <f>SUM(J35+J46+J65+J86+J93+J113+J139+J158+J168)</f>
        <v>56000</v>
      </c>
      <c r="K34" s="176">
        <f>SUM(K35+K46+K65+K86+K93+K113+K139+K158+K168)</f>
        <v>39922.69</v>
      </c>
      <c r="L34" s="175">
        <f>SUM(L35+L46+L65+L86+L93+L113+L139+L158+L168)</f>
        <v>39922.69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65000</v>
      </c>
      <c r="J46" s="197">
        <f t="shared" si="2"/>
        <v>56000</v>
      </c>
      <c r="K46" s="196">
        <f t="shared" si="2"/>
        <v>39922.69</v>
      </c>
      <c r="L46" s="196">
        <f t="shared" si="2"/>
        <v>39922.69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65000</v>
      </c>
      <c r="J47" s="176">
        <f t="shared" si="2"/>
        <v>56000</v>
      </c>
      <c r="K47" s="175">
        <f t="shared" si="2"/>
        <v>39922.69</v>
      </c>
      <c r="L47" s="176">
        <f t="shared" si="2"/>
        <v>39922.69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65000</v>
      </c>
      <c r="J48" s="176">
        <f t="shared" si="2"/>
        <v>56000</v>
      </c>
      <c r="K48" s="185">
        <f t="shared" si="2"/>
        <v>39922.69</v>
      </c>
      <c r="L48" s="185">
        <f t="shared" si="2"/>
        <v>39922.69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65000</v>
      </c>
      <c r="J49" s="203">
        <f>SUM(J50:J64)</f>
        <v>56000</v>
      </c>
      <c r="K49" s="204">
        <f>SUM(K50:K64)</f>
        <v>39922.69</v>
      </c>
      <c r="L49" s="204">
        <f>SUM(L50:L64)</f>
        <v>39922.69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3000</v>
      </c>
      <c r="J58" s="192">
        <v>3000</v>
      </c>
      <c r="K58" s="192">
        <v>1657</v>
      </c>
      <c r="L58" s="192">
        <v>1657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62000</v>
      </c>
      <c r="J64" s="192">
        <v>53000</v>
      </c>
      <c r="K64" s="192">
        <v>38265.69</v>
      </c>
      <c r="L64" s="192">
        <v>38265.69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40000</v>
      </c>
      <c r="J184" s="216">
        <f>SUM(J185+J238+J303)</f>
        <v>30000</v>
      </c>
      <c r="K184" s="176">
        <f>SUM(K185+K238+K303)</f>
        <v>22629.309999999998</v>
      </c>
      <c r="L184" s="175">
        <f>SUM(L185+L238+L303)</f>
        <v>22629.309999999998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40000</v>
      </c>
      <c r="J185" s="196">
        <f>SUM(J186+J209+J216+J228+J232)</f>
        <v>30000</v>
      </c>
      <c r="K185" s="196">
        <f>SUM(K186+K209+K216+K228+K232)</f>
        <v>22629.309999999998</v>
      </c>
      <c r="L185" s="196">
        <f>SUM(L186+L209+L216+L228+L232)</f>
        <v>22629.309999999998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40000</v>
      </c>
      <c r="J186" s="216">
        <f>SUM(J187+J190+J195+J201+J206)</f>
        <v>30000</v>
      </c>
      <c r="K186" s="176">
        <f>SUM(K187+K190+K195+K201+K206)</f>
        <v>22629.309999999998</v>
      </c>
      <c r="L186" s="175">
        <f>SUM(L187+L190+L195+L201+L206)</f>
        <v>22629.309999999998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30000</v>
      </c>
      <c r="J195" s="216">
        <f>J196</f>
        <v>20000</v>
      </c>
      <c r="K195" s="176">
        <f>K196</f>
        <v>18448.599999999999</v>
      </c>
      <c r="L195" s="175">
        <f>L196</f>
        <v>18448.599999999999</v>
      </c>
    </row>
    <row r="196" spans="1:13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30000</v>
      </c>
      <c r="J196" s="175">
        <f>SUM(J197:J200)</f>
        <v>20000</v>
      </c>
      <c r="K196" s="175">
        <f>SUM(K197:K200)</f>
        <v>18448.599999999999</v>
      </c>
      <c r="L196" s="175">
        <f>SUM(L197:L200)</f>
        <v>18448.599999999999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27800</v>
      </c>
      <c r="J198" s="193">
        <v>17800</v>
      </c>
      <c r="K198" s="193">
        <v>16270.6</v>
      </c>
      <c r="L198" s="193">
        <v>16270.6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2200</v>
      </c>
      <c r="J200" s="247">
        <v>2200</v>
      </c>
      <c r="K200" s="193">
        <v>2178</v>
      </c>
      <c r="L200" s="193">
        <v>2178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10000</v>
      </c>
      <c r="J206" s="216">
        <f t="shared" si="19"/>
        <v>10000</v>
      </c>
      <c r="K206" s="176">
        <f t="shared" si="19"/>
        <v>4180.71</v>
      </c>
      <c r="L206" s="175">
        <f t="shared" si="19"/>
        <v>4180.71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10000</v>
      </c>
      <c r="J207" s="176">
        <f t="shared" si="19"/>
        <v>10000</v>
      </c>
      <c r="K207" s="176">
        <f t="shared" si="19"/>
        <v>4180.71</v>
      </c>
      <c r="L207" s="176">
        <f t="shared" si="19"/>
        <v>4180.71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10000</v>
      </c>
      <c r="J208" s="193">
        <v>10000</v>
      </c>
      <c r="K208" s="193">
        <v>4180.71</v>
      </c>
      <c r="L208" s="193">
        <v>4180.71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105000</v>
      </c>
      <c r="J368" s="227">
        <f>SUM(J34+J184)</f>
        <v>86000</v>
      </c>
      <c r="K368" s="227">
        <f>SUM(K34+K184)</f>
        <v>62552</v>
      </c>
      <c r="L368" s="227">
        <f>SUM(L34+L184)</f>
        <v>62552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16"/>
      <c r="B370" s="316"/>
      <c r="C370" s="316"/>
      <c r="D370" s="386" t="s">
        <v>403</v>
      </c>
      <c r="E370" s="386"/>
      <c r="F370" s="386"/>
      <c r="G370" s="386"/>
      <c r="H370" s="312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10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14"/>
      <c r="I374" s="265" t="s">
        <v>220</v>
      </c>
      <c r="K374" s="387" t="s">
        <v>221</v>
      </c>
      <c r="L374" s="387"/>
    </row>
  </sheetData>
  <mergeCells count="31">
    <mergeCell ref="I5:L5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A373:G373"/>
    <mergeCell ref="J370:L370"/>
  </mergeCells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5F3A-5B61-4F90-B9B9-B105201AC59C}">
  <sheetPr>
    <tabColor theme="0"/>
  </sheetPr>
  <dimension ref="A1:S374"/>
  <sheetViews>
    <sheetView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19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20" t="s">
        <v>0</v>
      </c>
      <c r="K1" s="320"/>
      <c r="L1" s="320"/>
      <c r="M1" s="136"/>
      <c r="N1" s="320"/>
      <c r="O1" s="320"/>
    </row>
    <row r="2" spans="1:15">
      <c r="H2" s="134"/>
      <c r="I2" s="137"/>
      <c r="J2" s="320" t="s">
        <v>1</v>
      </c>
      <c r="K2" s="320"/>
      <c r="L2" s="320"/>
      <c r="M2" s="136"/>
      <c r="N2" s="320"/>
      <c r="O2" s="320"/>
    </row>
    <row r="3" spans="1:15">
      <c r="H3" s="138"/>
      <c r="I3" s="134"/>
      <c r="J3" s="320" t="s">
        <v>2</v>
      </c>
      <c r="K3" s="320"/>
      <c r="L3" s="320"/>
      <c r="M3" s="136"/>
      <c r="N3" s="320"/>
      <c r="O3" s="320"/>
    </row>
    <row r="4" spans="1:15">
      <c r="G4" s="139" t="s">
        <v>3</v>
      </c>
      <c r="H4" s="134"/>
      <c r="I4" s="137"/>
      <c r="J4" s="320" t="s">
        <v>4</v>
      </c>
      <c r="K4" s="320"/>
      <c r="L4" s="320"/>
      <c r="M4" s="136"/>
      <c r="N4" s="320"/>
      <c r="O4" s="320"/>
    </row>
    <row r="5" spans="1:15">
      <c r="H5" s="134"/>
      <c r="I5" s="409" t="s">
        <v>373</v>
      </c>
      <c r="J5" s="409"/>
      <c r="K5" s="409"/>
      <c r="L5" s="409"/>
      <c r="M5" s="136"/>
      <c r="N5" s="320"/>
      <c r="O5" s="320"/>
    </row>
    <row r="6" spans="1:15" ht="6" customHeight="1">
      <c r="H6" s="134"/>
      <c r="I6" s="137"/>
      <c r="J6" s="320"/>
      <c r="K6" s="320"/>
      <c r="L6" s="320"/>
      <c r="M6" s="136"/>
      <c r="N6" s="320"/>
      <c r="O6" s="320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20"/>
      <c r="C11" s="320"/>
      <c r="D11" s="320"/>
      <c r="E11" s="320"/>
      <c r="F11" s="320"/>
      <c r="G11" s="320"/>
      <c r="H11" s="320"/>
      <c r="I11" s="320"/>
      <c r="J11" s="320"/>
      <c r="K11" s="320"/>
      <c r="L11" s="320"/>
      <c r="M11" s="136"/>
    </row>
    <row r="12" spans="1:15" ht="20.25" customHeight="1">
      <c r="A12" s="144"/>
      <c r="B12" s="320"/>
      <c r="C12" s="320"/>
      <c r="D12" s="320"/>
      <c r="E12" s="320"/>
      <c r="F12" s="320"/>
      <c r="G12" s="414" t="s">
        <v>7</v>
      </c>
      <c r="H12" s="414"/>
      <c r="I12" s="414"/>
      <c r="J12" s="414"/>
      <c r="K12" s="414"/>
      <c r="L12" s="320"/>
      <c r="M12" s="136"/>
    </row>
    <row r="13" spans="1:15" ht="20.2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20"/>
      <c r="H20" s="320"/>
      <c r="I20" s="320"/>
      <c r="J20" s="320"/>
      <c r="K20" s="320"/>
    </row>
    <row r="21" spans="1:13">
      <c r="B21" s="137"/>
      <c r="C21" s="137"/>
      <c r="D21" s="137"/>
      <c r="E21" s="418" t="s">
        <v>10</v>
      </c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20"/>
      <c r="F25" s="318"/>
      <c r="I25" s="151"/>
      <c r="J25" s="151"/>
      <c r="K25" s="152" t="s">
        <v>14</v>
      </c>
      <c r="L25" s="150"/>
      <c r="M25" s="145"/>
    </row>
    <row r="26" spans="1:13">
      <c r="A26" s="419" t="s">
        <v>15</v>
      </c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 ht="29.1" customHeight="1">
      <c r="A27" s="419" t="s">
        <v>404</v>
      </c>
      <c r="B27" s="419"/>
      <c r="C27" s="419"/>
      <c r="D27" s="419"/>
      <c r="E27" s="419"/>
      <c r="F27" s="419"/>
      <c r="G27" s="419"/>
      <c r="H27" s="419"/>
      <c r="I27" s="419"/>
      <c r="J27" s="322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98" t="s">
        <v>27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12300</v>
      </c>
      <c r="J34" s="175">
        <f>SUM(J35+J46+J65+J86+J93+J113+J139+J158+J168)</f>
        <v>12300</v>
      </c>
      <c r="K34" s="176">
        <f>SUM(K35+K46+K65+K86+K93+K113+K139+K158+K168)</f>
        <v>2300</v>
      </c>
      <c r="L34" s="175">
        <f>SUM(L35+L46+L65+L86+L93+L113+L139+L158+L168)</f>
        <v>2300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12300</v>
      </c>
      <c r="J46" s="197">
        <f t="shared" si="2"/>
        <v>12300</v>
      </c>
      <c r="K46" s="196">
        <f t="shared" si="2"/>
        <v>2300</v>
      </c>
      <c r="L46" s="196">
        <f t="shared" si="2"/>
        <v>2300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12300</v>
      </c>
      <c r="J47" s="176">
        <f t="shared" si="2"/>
        <v>12300</v>
      </c>
      <c r="K47" s="175">
        <f t="shared" si="2"/>
        <v>2300</v>
      </c>
      <c r="L47" s="176">
        <f t="shared" si="2"/>
        <v>2300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12300</v>
      </c>
      <c r="J48" s="176">
        <f t="shared" si="2"/>
        <v>12300</v>
      </c>
      <c r="K48" s="185">
        <f t="shared" si="2"/>
        <v>2300</v>
      </c>
      <c r="L48" s="185">
        <f t="shared" si="2"/>
        <v>2300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12300</v>
      </c>
      <c r="J49" s="203">
        <f>SUM(J50:J64)</f>
        <v>12300</v>
      </c>
      <c r="K49" s="204">
        <f>SUM(K50:K64)</f>
        <v>2300</v>
      </c>
      <c r="L49" s="204">
        <f>SUM(L50:L64)</f>
        <v>2300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12300</v>
      </c>
      <c r="J64" s="192">
        <v>12300</v>
      </c>
      <c r="K64" s="192">
        <v>2300</v>
      </c>
      <c r="L64" s="192">
        <v>2300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12300</v>
      </c>
      <c r="J368" s="227">
        <f>SUM(J34+J184)</f>
        <v>12300</v>
      </c>
      <c r="K368" s="227">
        <f>SUM(K34+K184)</f>
        <v>2300</v>
      </c>
      <c r="L368" s="227">
        <f>SUM(L34+L184)</f>
        <v>2300</v>
      </c>
    </row>
    <row r="369" spans="1:12" ht="6.75" customHeight="1">
      <c r="G369" s="177"/>
      <c r="H369" s="166"/>
      <c r="I369" s="261"/>
      <c r="J369" s="262"/>
      <c r="K369" s="262"/>
      <c r="L369" s="262"/>
    </row>
    <row r="370" spans="1:12">
      <c r="A370" s="321"/>
      <c r="B370" s="321"/>
      <c r="C370" s="321"/>
      <c r="D370" s="386" t="s">
        <v>403</v>
      </c>
      <c r="E370" s="386"/>
      <c r="F370" s="386"/>
      <c r="G370" s="386"/>
      <c r="H370" s="317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23" t="s">
        <v>220</v>
      </c>
      <c r="K371" s="387" t="s">
        <v>221</v>
      </c>
      <c r="L371" s="387"/>
    </row>
    <row r="372" spans="1:12" ht="4.5" customHeight="1">
      <c r="D372" s="268"/>
      <c r="I372" s="264"/>
      <c r="K372" s="264"/>
      <c r="L372" s="264"/>
    </row>
    <row r="373" spans="1:12" ht="22.5" customHeight="1">
      <c r="A373" s="321"/>
      <c r="B373" s="396" t="s">
        <v>415</v>
      </c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19"/>
      <c r="I374" s="265" t="s">
        <v>220</v>
      </c>
      <c r="K374" s="387" t="s">
        <v>221</v>
      </c>
      <c r="L374" s="387"/>
    </row>
  </sheetData>
  <mergeCells count="31">
    <mergeCell ref="I5:L5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B373:G373"/>
    <mergeCell ref="J370:L370"/>
    <mergeCell ref="A26:I26"/>
    <mergeCell ref="A27:I27"/>
    <mergeCell ref="G29:H29"/>
    <mergeCell ref="A30:I30"/>
    <mergeCell ref="A31:F32"/>
    <mergeCell ref="G31:G32"/>
    <mergeCell ref="H31:H32"/>
    <mergeCell ref="I31:J31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</mergeCells>
  <pageMargins left="0.51181102362204722" right="0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</sheetPr>
  <dimension ref="A1:S374"/>
  <sheetViews>
    <sheetView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35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36" t="s">
        <v>0</v>
      </c>
      <c r="K1" s="336"/>
      <c r="L1" s="336"/>
      <c r="M1" s="136"/>
      <c r="N1" s="336"/>
      <c r="O1" s="336"/>
    </row>
    <row r="2" spans="1:15">
      <c r="H2" s="134"/>
      <c r="I2" s="137"/>
      <c r="J2" s="336" t="s">
        <v>1</v>
      </c>
      <c r="K2" s="336"/>
      <c r="L2" s="336"/>
      <c r="M2" s="136"/>
      <c r="N2" s="336"/>
      <c r="O2" s="336"/>
    </row>
    <row r="3" spans="1:15">
      <c r="H3" s="138"/>
      <c r="I3" s="134"/>
      <c r="J3" s="336" t="s">
        <v>2</v>
      </c>
      <c r="K3" s="336"/>
      <c r="L3" s="336"/>
      <c r="M3" s="136"/>
      <c r="N3" s="336"/>
      <c r="O3" s="336"/>
    </row>
    <row r="4" spans="1:15">
      <c r="G4" s="139" t="s">
        <v>3</v>
      </c>
      <c r="H4" s="134"/>
      <c r="I4" s="137"/>
      <c r="J4" s="336" t="s">
        <v>4</v>
      </c>
      <c r="K4" s="336"/>
      <c r="L4" s="336"/>
      <c r="M4" s="136"/>
      <c r="N4" s="336"/>
      <c r="O4" s="336"/>
    </row>
    <row r="5" spans="1:15">
      <c r="H5" s="134"/>
      <c r="I5" s="409" t="s">
        <v>373</v>
      </c>
      <c r="J5" s="409"/>
      <c r="K5" s="409"/>
      <c r="L5" s="409"/>
      <c r="M5" s="136"/>
      <c r="N5" s="336"/>
      <c r="O5" s="336"/>
    </row>
    <row r="6" spans="1:15" ht="6" customHeight="1">
      <c r="H6" s="134"/>
      <c r="I6" s="137"/>
      <c r="J6" s="336"/>
      <c r="K6" s="336"/>
      <c r="L6" s="336"/>
      <c r="M6" s="136"/>
      <c r="N6" s="336"/>
      <c r="O6" s="336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136"/>
    </row>
    <row r="12" spans="1:15" ht="15.75" customHeight="1">
      <c r="A12" s="144"/>
      <c r="B12" s="336"/>
      <c r="C12" s="336"/>
      <c r="D12" s="336"/>
      <c r="E12" s="336"/>
      <c r="F12" s="336"/>
      <c r="G12" s="414" t="s">
        <v>7</v>
      </c>
      <c r="H12" s="414"/>
      <c r="I12" s="414"/>
      <c r="J12" s="414"/>
      <c r="K12" s="414"/>
      <c r="L12" s="336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36"/>
      <c r="H20" s="336"/>
      <c r="I20" s="336"/>
      <c r="J20" s="336"/>
      <c r="K20" s="336"/>
    </row>
    <row r="21" spans="1:13">
      <c r="B21" s="137"/>
      <c r="C21" s="137"/>
      <c r="D21" s="137"/>
      <c r="E21" s="418" t="s">
        <v>416</v>
      </c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36"/>
      <c r="F25" s="334"/>
      <c r="I25" s="151"/>
      <c r="J25" s="151"/>
      <c r="K25" s="152" t="s">
        <v>14</v>
      </c>
      <c r="L25" s="150"/>
      <c r="M25" s="145"/>
    </row>
    <row r="26" spans="1:13">
      <c r="A26" s="419" t="s">
        <v>417</v>
      </c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 ht="29.1" customHeight="1">
      <c r="A27" s="419" t="s">
        <v>418</v>
      </c>
      <c r="B27" s="419"/>
      <c r="C27" s="419"/>
      <c r="D27" s="419"/>
      <c r="E27" s="419"/>
      <c r="F27" s="419"/>
      <c r="G27" s="419"/>
      <c r="H27" s="419"/>
      <c r="I27" s="419"/>
      <c r="J27" s="332" t="s">
        <v>19</v>
      </c>
      <c r="K27" s="154" t="s">
        <v>419</v>
      </c>
      <c r="L27" s="150"/>
      <c r="M27" s="145"/>
    </row>
    <row r="28" spans="1:13">
      <c r="F28" s="132"/>
      <c r="G28" s="155" t="s">
        <v>21</v>
      </c>
      <c r="H28" s="156" t="s">
        <v>22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 t="s">
        <v>24</v>
      </c>
      <c r="J29" s="160" t="s">
        <v>26</v>
      </c>
      <c r="K29" s="150" t="s">
        <v>26</v>
      </c>
      <c r="L29" s="150" t="s">
        <v>25</v>
      </c>
      <c r="M29" s="145"/>
    </row>
    <row r="30" spans="1:13">
      <c r="A30" s="398" t="s">
        <v>27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15000</v>
      </c>
      <c r="J34" s="175">
        <f>SUM(J35+J46+J65+J86+J93+J113+J139+J158+J168)</f>
        <v>15000</v>
      </c>
      <c r="K34" s="176">
        <f>SUM(K35+K46+K65+K86+K93+K113+K139+K158+K168)</f>
        <v>0</v>
      </c>
      <c r="L34" s="175">
        <f>SUM(L35+L46+L65+L86+L93+L113+L139+L158+L168)</f>
        <v>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15000</v>
      </c>
      <c r="J46" s="197">
        <f t="shared" si="2"/>
        <v>15000</v>
      </c>
      <c r="K46" s="196">
        <f t="shared" si="2"/>
        <v>0</v>
      </c>
      <c r="L46" s="196">
        <f t="shared" si="2"/>
        <v>0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15000</v>
      </c>
      <c r="J47" s="176">
        <f t="shared" si="2"/>
        <v>15000</v>
      </c>
      <c r="K47" s="175">
        <f t="shared" si="2"/>
        <v>0</v>
      </c>
      <c r="L47" s="176">
        <f t="shared" si="2"/>
        <v>0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15000</v>
      </c>
      <c r="J48" s="176">
        <f t="shared" si="2"/>
        <v>15000</v>
      </c>
      <c r="K48" s="185">
        <f t="shared" si="2"/>
        <v>0</v>
      </c>
      <c r="L48" s="185">
        <f t="shared" si="2"/>
        <v>0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15000</v>
      </c>
      <c r="J49" s="203">
        <f>SUM(J50:J64)</f>
        <v>15000</v>
      </c>
      <c r="K49" s="204">
        <f>SUM(K50:K64)</f>
        <v>0</v>
      </c>
      <c r="L49" s="204">
        <f>SUM(L50:L64)</f>
        <v>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15000</v>
      </c>
      <c r="J64" s="192">
        <v>15000</v>
      </c>
      <c r="K64" s="192">
        <v>0</v>
      </c>
      <c r="L64" s="192">
        <v>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15000</v>
      </c>
      <c r="J368" s="227">
        <f>SUM(J34+J184)</f>
        <v>15000</v>
      </c>
      <c r="K368" s="227">
        <f>SUM(K34+K184)</f>
        <v>0</v>
      </c>
      <c r="L368" s="227">
        <f>SUM(L34+L184)</f>
        <v>0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37"/>
      <c r="B370" s="337"/>
      <c r="C370" s="337"/>
      <c r="D370" s="386" t="s">
        <v>403</v>
      </c>
      <c r="E370" s="386"/>
      <c r="F370" s="386"/>
      <c r="G370" s="386"/>
      <c r="H370" s="333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31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35"/>
      <c r="I374" s="265" t="s">
        <v>220</v>
      </c>
      <c r="K374" s="387" t="s">
        <v>221</v>
      </c>
      <c r="L374" s="387"/>
    </row>
  </sheetData>
  <mergeCells count="31">
    <mergeCell ref="I5:L5"/>
    <mergeCell ref="J370:L370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3:L373"/>
    <mergeCell ref="A374:G374"/>
    <mergeCell ref="K374:L374"/>
    <mergeCell ref="K31:K32"/>
    <mergeCell ref="L31:L32"/>
    <mergeCell ref="A33:F33"/>
    <mergeCell ref="D370:G370"/>
    <mergeCell ref="K371:L371"/>
    <mergeCell ref="A373:G37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S374"/>
  <sheetViews>
    <sheetView topLeftCell="A7" zoomScaleNormal="100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28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29" t="s">
        <v>0</v>
      </c>
      <c r="K1" s="329"/>
      <c r="L1" s="329"/>
      <c r="M1" s="136"/>
      <c r="N1" s="329"/>
      <c r="O1" s="329"/>
    </row>
    <row r="2" spans="1:15">
      <c r="H2" s="134"/>
      <c r="I2" s="137"/>
      <c r="J2" s="329" t="s">
        <v>1</v>
      </c>
      <c r="K2" s="329"/>
      <c r="L2" s="329"/>
      <c r="M2" s="136"/>
      <c r="N2" s="329"/>
      <c r="O2" s="329"/>
    </row>
    <row r="3" spans="1:15">
      <c r="H3" s="138"/>
      <c r="I3" s="134"/>
      <c r="J3" s="329" t="s">
        <v>2</v>
      </c>
      <c r="K3" s="329"/>
      <c r="L3" s="329"/>
      <c r="M3" s="136"/>
      <c r="N3" s="329"/>
      <c r="O3" s="329"/>
    </row>
    <row r="4" spans="1:15">
      <c r="G4" s="139" t="s">
        <v>3</v>
      </c>
      <c r="H4" s="134"/>
      <c r="I4" s="137"/>
      <c r="J4" s="329" t="s">
        <v>4</v>
      </c>
      <c r="K4" s="329"/>
      <c r="L4" s="329"/>
      <c r="M4" s="136"/>
      <c r="N4" s="329"/>
      <c r="O4" s="329"/>
    </row>
    <row r="5" spans="1:15">
      <c r="H5" s="134"/>
      <c r="I5" s="409" t="s">
        <v>373</v>
      </c>
      <c r="J5" s="409"/>
      <c r="K5" s="409"/>
      <c r="L5" s="409"/>
      <c r="M5" s="136"/>
      <c r="N5" s="329"/>
      <c r="O5" s="329"/>
    </row>
    <row r="6" spans="1:15" ht="6" customHeight="1">
      <c r="H6" s="134"/>
      <c r="I6" s="137"/>
      <c r="J6" s="329"/>
      <c r="K6" s="329"/>
      <c r="L6" s="329"/>
      <c r="M6" s="136"/>
      <c r="N6" s="329"/>
      <c r="O6" s="329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29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136"/>
    </row>
    <row r="12" spans="1:15" ht="15.75" customHeight="1">
      <c r="A12" s="144"/>
      <c r="B12" s="329"/>
      <c r="C12" s="329"/>
      <c r="D12" s="329"/>
      <c r="E12" s="329"/>
      <c r="F12" s="329"/>
      <c r="G12" s="414" t="s">
        <v>7</v>
      </c>
      <c r="H12" s="414"/>
      <c r="I12" s="414"/>
      <c r="J12" s="414"/>
      <c r="K12" s="414"/>
      <c r="L12" s="329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29"/>
      <c r="H20" s="329"/>
      <c r="I20" s="329"/>
      <c r="J20" s="329"/>
      <c r="K20" s="329"/>
    </row>
    <row r="21" spans="1:13">
      <c r="B21" s="137"/>
      <c r="C21" s="137"/>
      <c r="D21" s="137"/>
      <c r="E21" s="418" t="s">
        <v>10</v>
      </c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29"/>
      <c r="F25" s="327"/>
      <c r="I25" s="151"/>
      <c r="J25" s="151"/>
      <c r="K25" s="152" t="s">
        <v>14</v>
      </c>
      <c r="L25" s="150"/>
      <c r="M25" s="145"/>
    </row>
    <row r="26" spans="1:13">
      <c r="A26" s="419" t="s">
        <v>15</v>
      </c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 ht="29.1" customHeight="1">
      <c r="A27" s="419" t="s">
        <v>18</v>
      </c>
      <c r="B27" s="419"/>
      <c r="C27" s="419"/>
      <c r="D27" s="419"/>
      <c r="E27" s="419"/>
      <c r="F27" s="419"/>
      <c r="G27" s="419"/>
      <c r="H27" s="419"/>
      <c r="I27" s="419"/>
      <c r="J27" s="325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224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98" t="s">
        <v>225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 hidden="1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0</v>
      </c>
      <c r="J34" s="175">
        <f>SUM(J35+J46+J65+J86+J93+J113+J139+J158+J168)</f>
        <v>0</v>
      </c>
      <c r="K34" s="176">
        <f>SUM(K35+K46+K65+K86+K93+K113+K139+K158+K168)</f>
        <v>0</v>
      </c>
      <c r="L34" s="175">
        <f>SUM(L35+L46+L65+L86+L93+L113+L139+L158+L168)</f>
        <v>0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 hidden="1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0</v>
      </c>
      <c r="J46" s="197">
        <f t="shared" si="2"/>
        <v>0</v>
      </c>
      <c r="K46" s="196">
        <f t="shared" si="2"/>
        <v>0</v>
      </c>
      <c r="L46" s="196">
        <f t="shared" si="2"/>
        <v>0</v>
      </c>
    </row>
    <row r="47" spans="1:15" hidden="1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0</v>
      </c>
      <c r="J47" s="176">
        <f t="shared" si="2"/>
        <v>0</v>
      </c>
      <c r="K47" s="175">
        <f t="shared" si="2"/>
        <v>0</v>
      </c>
      <c r="L47" s="176">
        <f t="shared" si="2"/>
        <v>0</v>
      </c>
    </row>
    <row r="48" spans="1:15" hidden="1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0</v>
      </c>
      <c r="J48" s="176">
        <f t="shared" si="2"/>
        <v>0</v>
      </c>
      <c r="K48" s="185">
        <f t="shared" si="2"/>
        <v>0</v>
      </c>
      <c r="L48" s="185">
        <f t="shared" si="2"/>
        <v>0</v>
      </c>
    </row>
    <row r="49" spans="1:13" hidden="1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0</v>
      </c>
      <c r="J49" s="203">
        <f>SUM(J50:J64)</f>
        <v>0</v>
      </c>
      <c r="K49" s="204">
        <f>SUM(K50:K64)</f>
        <v>0</v>
      </c>
      <c r="L49" s="204">
        <f>SUM(L50:L64)</f>
        <v>0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 hidden="1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0</v>
      </c>
      <c r="J55" s="192">
        <v>0</v>
      </c>
      <c r="K55" s="192">
        <v>0</v>
      </c>
      <c r="L55" s="192">
        <v>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hidden="1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0</v>
      </c>
      <c r="J58" s="192">
        <v>0</v>
      </c>
      <c r="K58" s="192">
        <v>0</v>
      </c>
      <c r="L58" s="192">
        <v>0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 hidden="1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0</v>
      </c>
      <c r="J64" s="192">
        <v>0</v>
      </c>
      <c r="K64" s="192">
        <v>0</v>
      </c>
      <c r="L64" s="192">
        <v>0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70708</v>
      </c>
      <c r="J184" s="216">
        <f>SUM(J185+J238+J303)</f>
        <v>53031</v>
      </c>
      <c r="K184" s="176">
        <f>SUM(K185+K238+K303)</f>
        <v>53031</v>
      </c>
      <c r="L184" s="175">
        <f>SUM(L185+L238+L303)</f>
        <v>53031</v>
      </c>
      <c r="M184"/>
    </row>
    <row r="185" spans="1:13" ht="25.5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70708</v>
      </c>
      <c r="J185" s="196">
        <f>SUM(J186+J209+J216+J228+J232)</f>
        <v>53031</v>
      </c>
      <c r="K185" s="196">
        <f>SUM(K186+K209+K216+K228+K232)</f>
        <v>53031</v>
      </c>
      <c r="L185" s="196">
        <f>SUM(L186+L209+L216+L228+L232)</f>
        <v>53031</v>
      </c>
      <c r="M185"/>
    </row>
    <row r="186" spans="1:13" ht="25.5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70708</v>
      </c>
      <c r="J186" s="216">
        <f>SUM(J187+J190+J195+J201+J206)</f>
        <v>53031</v>
      </c>
      <c r="K186" s="176">
        <f>SUM(K187+K190+K195+K201+K206)</f>
        <v>53031</v>
      </c>
      <c r="L186" s="175">
        <f>SUM(L187+L190+L195+L201+L206)</f>
        <v>53031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70708</v>
      </c>
      <c r="J206" s="216">
        <f t="shared" si="19"/>
        <v>53031</v>
      </c>
      <c r="K206" s="176">
        <f t="shared" si="19"/>
        <v>53031</v>
      </c>
      <c r="L206" s="175">
        <f t="shared" si="19"/>
        <v>53031</v>
      </c>
      <c r="M206"/>
    </row>
    <row r="207" spans="1:13" ht="25.5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70708</v>
      </c>
      <c r="J207" s="176">
        <f t="shared" si="19"/>
        <v>53031</v>
      </c>
      <c r="K207" s="176">
        <f t="shared" si="19"/>
        <v>53031</v>
      </c>
      <c r="L207" s="176">
        <f t="shared" si="19"/>
        <v>53031</v>
      </c>
      <c r="M207"/>
    </row>
    <row r="208" spans="1:13" ht="25.5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70708</v>
      </c>
      <c r="J208" s="193">
        <v>53031</v>
      </c>
      <c r="K208" s="193">
        <v>53031</v>
      </c>
      <c r="L208" s="193">
        <v>53031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70708</v>
      </c>
      <c r="J368" s="227">
        <f>SUM(J34+J184)</f>
        <v>53031</v>
      </c>
      <c r="K368" s="227">
        <f>SUM(K34+K184)</f>
        <v>53031</v>
      </c>
      <c r="L368" s="227">
        <f>SUM(L34+L184)</f>
        <v>53031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30"/>
      <c r="B370" s="330"/>
      <c r="C370" s="330"/>
      <c r="D370" s="386" t="s">
        <v>403</v>
      </c>
      <c r="E370" s="386"/>
      <c r="F370" s="386"/>
      <c r="G370" s="386"/>
      <c r="H370" s="326"/>
      <c r="I370" s="263"/>
      <c r="J370" s="410" t="s">
        <v>409</v>
      </c>
      <c r="K370" s="410"/>
      <c r="L370" s="41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324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28"/>
      <c r="I374" s="265" t="s">
        <v>220</v>
      </c>
      <c r="K374" s="387" t="s">
        <v>221</v>
      </c>
      <c r="L374" s="387"/>
    </row>
  </sheetData>
  <mergeCells count="31">
    <mergeCell ref="I5:L5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4:L374"/>
    <mergeCell ref="K31:K32"/>
    <mergeCell ref="L31:L32"/>
    <mergeCell ref="A33:F33"/>
    <mergeCell ref="D370:G370"/>
    <mergeCell ref="K371:L371"/>
    <mergeCell ref="K373:L373"/>
    <mergeCell ref="A374:G374"/>
    <mergeCell ref="A373:G373"/>
    <mergeCell ref="J370:L370"/>
  </mergeCells>
  <pageMargins left="0.7" right="0.7" top="0.75" bottom="0.75" header="0.3" footer="0.3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S374"/>
  <sheetViews>
    <sheetView topLeftCell="A19" zoomScaleNormal="100" workbookViewId="0">
      <selection activeCell="G18" sqref="G18:K18"/>
    </sheetView>
  </sheetViews>
  <sheetFormatPr defaultRowHeight="15"/>
  <cols>
    <col min="1" max="4" width="2" style="132" customWidth="1"/>
    <col min="5" max="5" width="2.140625" style="132" customWidth="1"/>
    <col min="6" max="6" width="3" style="300" customWidth="1"/>
    <col min="7" max="7" width="34.85546875" style="132" customWidth="1"/>
    <col min="8" max="8" width="3.85546875" style="132" customWidth="1"/>
    <col min="9" max="9" width="10" style="132" customWidth="1"/>
    <col min="10" max="10" width="11.140625" style="132" customWidth="1"/>
    <col min="11" max="11" width="11" style="132" customWidth="1"/>
    <col min="12" max="12" width="10.5703125" style="132" customWidth="1"/>
    <col min="13" max="13" width="0.140625" style="132" hidden="1" customWidth="1"/>
    <col min="14" max="14" width="6.140625" style="132" hidden="1" customWidth="1"/>
    <col min="15" max="15" width="5.5703125" style="132" hidden="1" customWidth="1"/>
    <col min="16" max="16" width="9.140625" style="137"/>
  </cols>
  <sheetData>
    <row r="1" spans="1:15">
      <c r="G1" s="133"/>
      <c r="H1" s="134"/>
      <c r="I1" s="135"/>
      <c r="J1" s="301" t="s">
        <v>0</v>
      </c>
      <c r="K1" s="301"/>
      <c r="L1" s="301"/>
      <c r="M1" s="136"/>
      <c r="N1" s="301"/>
      <c r="O1" s="301"/>
    </row>
    <row r="2" spans="1:15">
      <c r="H2" s="134"/>
      <c r="I2" s="137"/>
      <c r="J2" s="301" t="s">
        <v>1</v>
      </c>
      <c r="K2" s="301"/>
      <c r="L2" s="301"/>
      <c r="M2" s="136"/>
      <c r="N2" s="301"/>
      <c r="O2" s="301"/>
    </row>
    <row r="3" spans="1:15">
      <c r="H3" s="138"/>
      <c r="I3" s="134"/>
      <c r="J3" s="301" t="s">
        <v>2</v>
      </c>
      <c r="K3" s="301"/>
      <c r="L3" s="301"/>
      <c r="M3" s="136"/>
      <c r="N3" s="301"/>
      <c r="O3" s="301"/>
    </row>
    <row r="4" spans="1:15">
      <c r="G4" s="139" t="s">
        <v>3</v>
      </c>
      <c r="H4" s="134"/>
      <c r="I4" s="137"/>
      <c r="J4" s="301" t="s">
        <v>4</v>
      </c>
      <c r="K4" s="301"/>
      <c r="L4" s="301"/>
      <c r="M4" s="136"/>
      <c r="N4" s="301"/>
      <c r="O4" s="301"/>
    </row>
    <row r="5" spans="1:15">
      <c r="H5" s="134"/>
      <c r="I5" s="409" t="s">
        <v>373</v>
      </c>
      <c r="J5" s="409"/>
      <c r="K5" s="409"/>
      <c r="L5" s="409"/>
      <c r="M5" s="136"/>
      <c r="N5" s="301"/>
      <c r="O5" s="301"/>
    </row>
    <row r="6" spans="1:15" ht="6" customHeight="1">
      <c r="H6" s="134"/>
      <c r="I6" s="137"/>
      <c r="J6" s="301"/>
      <c r="K6" s="301"/>
      <c r="L6" s="301"/>
      <c r="M6" s="136"/>
      <c r="N6" s="301"/>
      <c r="O6" s="301"/>
    </row>
    <row r="7" spans="1:15" ht="30" customHeight="1">
      <c r="A7" s="412" t="s">
        <v>410</v>
      </c>
      <c r="B7" s="412"/>
      <c r="C7" s="412"/>
      <c r="D7" s="412"/>
      <c r="E7" s="412"/>
      <c r="F7" s="412"/>
      <c r="G7" s="412"/>
      <c r="H7" s="412"/>
      <c r="I7" s="412"/>
      <c r="J7" s="412"/>
      <c r="K7" s="412"/>
      <c r="L7" s="412"/>
      <c r="M7" s="136"/>
    </row>
    <row r="8" spans="1:15" ht="11.25" customHeight="1">
      <c r="G8" s="140"/>
      <c r="H8" s="141"/>
      <c r="I8" s="141"/>
      <c r="J8" s="142"/>
      <c r="K8" s="142"/>
      <c r="L8" s="143"/>
      <c r="M8" s="136"/>
    </row>
    <row r="9" spans="1:15" ht="15.75" customHeight="1">
      <c r="A9" s="413" t="s">
        <v>5</v>
      </c>
      <c r="B9" s="413"/>
      <c r="C9" s="413"/>
      <c r="D9" s="413"/>
      <c r="E9" s="413"/>
      <c r="F9" s="413"/>
      <c r="G9" s="413"/>
      <c r="H9" s="413"/>
      <c r="I9" s="413"/>
      <c r="J9" s="413"/>
      <c r="K9" s="413"/>
      <c r="L9" s="413"/>
      <c r="M9" s="136"/>
    </row>
    <row r="10" spans="1:15">
      <c r="A10" s="409" t="s">
        <v>6</v>
      </c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136"/>
    </row>
    <row r="11" spans="1:15" ht="7.5" customHeight="1">
      <c r="A11" s="144"/>
      <c r="B11" s="301"/>
      <c r="C11" s="301"/>
      <c r="D11" s="301"/>
      <c r="E11" s="301"/>
      <c r="F11" s="301"/>
      <c r="G11" s="301"/>
      <c r="H11" s="301"/>
      <c r="I11" s="301"/>
      <c r="J11" s="301"/>
      <c r="K11" s="301"/>
      <c r="L11" s="301"/>
      <c r="M11" s="136"/>
    </row>
    <row r="12" spans="1:15" ht="15.75" customHeight="1">
      <c r="A12" s="144"/>
      <c r="B12" s="301"/>
      <c r="C12" s="301"/>
      <c r="D12" s="301"/>
      <c r="E12" s="301"/>
      <c r="F12" s="301"/>
      <c r="G12" s="414" t="s">
        <v>7</v>
      </c>
      <c r="H12" s="414"/>
      <c r="I12" s="414"/>
      <c r="J12" s="414"/>
      <c r="K12" s="414"/>
      <c r="L12" s="301"/>
      <c r="M12" s="136"/>
    </row>
    <row r="13" spans="1:15" ht="15.75" customHeight="1">
      <c r="A13" s="415" t="s">
        <v>411</v>
      </c>
      <c r="B13" s="415"/>
      <c r="C13" s="415"/>
      <c r="D13" s="415"/>
      <c r="E13" s="415"/>
      <c r="F13" s="415"/>
      <c r="G13" s="415"/>
      <c r="H13" s="415"/>
      <c r="I13" s="415"/>
      <c r="J13" s="415"/>
      <c r="K13" s="415"/>
      <c r="L13" s="415"/>
      <c r="M13" s="136"/>
    </row>
    <row r="14" spans="1:15" ht="12" customHeight="1">
      <c r="G14" s="416" t="s">
        <v>412</v>
      </c>
      <c r="H14" s="416"/>
      <c r="I14" s="416"/>
      <c r="J14" s="416"/>
      <c r="K14" s="416"/>
      <c r="M14" s="136"/>
    </row>
    <row r="15" spans="1:15">
      <c r="G15" s="409" t="s">
        <v>413</v>
      </c>
      <c r="H15" s="409"/>
      <c r="I15" s="409"/>
      <c r="J15" s="409"/>
      <c r="K15" s="409"/>
    </row>
    <row r="16" spans="1:15" ht="15.75" customHeight="1">
      <c r="B16" s="415" t="s">
        <v>8</v>
      </c>
      <c r="C16" s="415"/>
      <c r="D16" s="415"/>
      <c r="E16" s="415"/>
      <c r="F16" s="415"/>
      <c r="G16" s="415"/>
      <c r="H16" s="415"/>
      <c r="I16" s="415"/>
      <c r="J16" s="415"/>
      <c r="K16" s="415"/>
      <c r="L16" s="415"/>
    </row>
    <row r="17" spans="1:13" ht="7.5" customHeight="1"/>
    <row r="18" spans="1:13">
      <c r="G18" s="416" t="s">
        <v>425</v>
      </c>
      <c r="H18" s="416"/>
      <c r="I18" s="416"/>
      <c r="J18" s="416"/>
      <c r="K18" s="416"/>
    </row>
    <row r="19" spans="1:13">
      <c r="G19" s="417" t="s">
        <v>9</v>
      </c>
      <c r="H19" s="417"/>
      <c r="I19" s="417"/>
      <c r="J19" s="417"/>
      <c r="K19" s="417"/>
    </row>
    <row r="20" spans="1:13" ht="6.75" customHeight="1">
      <c r="G20" s="301"/>
      <c r="H20" s="301"/>
      <c r="I20" s="301"/>
      <c r="J20" s="301"/>
      <c r="K20" s="301"/>
    </row>
    <row r="21" spans="1:13">
      <c r="B21" s="137"/>
      <c r="C21" s="137"/>
      <c r="D21" s="137"/>
      <c r="E21" s="418" t="s">
        <v>10</v>
      </c>
      <c r="F21" s="418"/>
      <c r="G21" s="418"/>
      <c r="H21" s="418"/>
      <c r="I21" s="418"/>
      <c r="J21" s="418"/>
      <c r="K21" s="418"/>
      <c r="L21" s="137"/>
    </row>
    <row r="22" spans="1:13" ht="15" customHeight="1">
      <c r="A22" s="411" t="s">
        <v>11</v>
      </c>
      <c r="B22" s="411"/>
      <c r="C22" s="411"/>
      <c r="D22" s="411"/>
      <c r="E22" s="411"/>
      <c r="F22" s="411"/>
      <c r="G22" s="411"/>
      <c r="H22" s="411"/>
      <c r="I22" s="411"/>
      <c r="J22" s="411"/>
      <c r="K22" s="411"/>
      <c r="L22" s="411"/>
      <c r="M22" s="145"/>
    </row>
    <row r="23" spans="1:13">
      <c r="F23" s="132"/>
      <c r="J23" s="146"/>
      <c r="K23" s="147"/>
      <c r="L23" s="148" t="s">
        <v>12</v>
      </c>
      <c r="M23" s="145"/>
    </row>
    <row r="24" spans="1:13">
      <c r="F24" s="132"/>
      <c r="J24" s="149" t="s">
        <v>13</v>
      </c>
      <c r="K24" s="138"/>
      <c r="L24" s="150"/>
      <c r="M24" s="145"/>
    </row>
    <row r="25" spans="1:13">
      <c r="E25" s="301"/>
      <c r="F25" s="299"/>
      <c r="I25" s="151"/>
      <c r="J25" s="151"/>
      <c r="K25" s="152" t="s">
        <v>14</v>
      </c>
      <c r="L25" s="150"/>
      <c r="M25" s="145"/>
    </row>
    <row r="26" spans="1:13">
      <c r="A26" s="419" t="s">
        <v>15</v>
      </c>
      <c r="B26" s="419"/>
      <c r="C26" s="419"/>
      <c r="D26" s="419"/>
      <c r="E26" s="419"/>
      <c r="F26" s="419"/>
      <c r="G26" s="419"/>
      <c r="H26" s="419"/>
      <c r="I26" s="419"/>
      <c r="K26" s="152" t="s">
        <v>16</v>
      </c>
      <c r="L26" s="153" t="s">
        <v>17</v>
      </c>
      <c r="M26" s="145"/>
    </row>
    <row r="27" spans="1:13" ht="29.1" customHeight="1">
      <c r="A27" s="419" t="s">
        <v>18</v>
      </c>
      <c r="B27" s="419"/>
      <c r="C27" s="419"/>
      <c r="D27" s="419"/>
      <c r="E27" s="419"/>
      <c r="F27" s="419"/>
      <c r="G27" s="419"/>
      <c r="H27" s="419"/>
      <c r="I27" s="419"/>
      <c r="J27" s="297" t="s">
        <v>19</v>
      </c>
      <c r="K27" s="154" t="s">
        <v>20</v>
      </c>
      <c r="L27" s="150"/>
      <c r="M27" s="145"/>
    </row>
    <row r="28" spans="1:13">
      <c r="F28" s="132"/>
      <c r="G28" s="155" t="s">
        <v>21</v>
      </c>
      <c r="H28" s="156" t="s">
        <v>226</v>
      </c>
      <c r="I28" s="157"/>
      <c r="J28" s="158"/>
      <c r="K28" s="150"/>
      <c r="L28" s="150"/>
      <c r="M28" s="145"/>
    </row>
    <row r="29" spans="1:13">
      <c r="F29" s="132"/>
      <c r="G29" s="397" t="s">
        <v>23</v>
      </c>
      <c r="H29" s="397"/>
      <c r="I29" s="159" t="s">
        <v>24</v>
      </c>
      <c r="J29" s="160" t="s">
        <v>25</v>
      </c>
      <c r="K29" s="150" t="s">
        <v>26</v>
      </c>
      <c r="L29" s="150" t="s">
        <v>26</v>
      </c>
      <c r="M29" s="145"/>
    </row>
    <row r="30" spans="1:13">
      <c r="A30" s="398" t="s">
        <v>227</v>
      </c>
      <c r="B30" s="398"/>
      <c r="C30" s="398"/>
      <c r="D30" s="398"/>
      <c r="E30" s="398"/>
      <c r="F30" s="398"/>
      <c r="G30" s="398"/>
      <c r="H30" s="398"/>
      <c r="I30" s="398"/>
      <c r="J30" s="161"/>
      <c r="K30" s="161"/>
      <c r="L30" s="162" t="s">
        <v>28</v>
      </c>
      <c r="M30" s="163"/>
    </row>
    <row r="31" spans="1:13" ht="27" customHeight="1">
      <c r="A31" s="399" t="s">
        <v>29</v>
      </c>
      <c r="B31" s="400"/>
      <c r="C31" s="400"/>
      <c r="D31" s="400"/>
      <c r="E31" s="400"/>
      <c r="F31" s="400"/>
      <c r="G31" s="403" t="s">
        <v>30</v>
      </c>
      <c r="H31" s="405" t="s">
        <v>31</v>
      </c>
      <c r="I31" s="407" t="s">
        <v>32</v>
      </c>
      <c r="J31" s="408"/>
      <c r="K31" s="388" t="s">
        <v>33</v>
      </c>
      <c r="L31" s="390" t="s">
        <v>34</v>
      </c>
      <c r="M31" s="163"/>
    </row>
    <row r="32" spans="1:13" ht="58.5" customHeight="1">
      <c r="A32" s="401"/>
      <c r="B32" s="402"/>
      <c r="C32" s="402"/>
      <c r="D32" s="402"/>
      <c r="E32" s="402"/>
      <c r="F32" s="402"/>
      <c r="G32" s="404"/>
      <c r="H32" s="406"/>
      <c r="I32" s="164" t="s">
        <v>35</v>
      </c>
      <c r="J32" s="165" t="s">
        <v>36</v>
      </c>
      <c r="K32" s="389"/>
      <c r="L32" s="391"/>
    </row>
    <row r="33" spans="1:15">
      <c r="A33" s="392" t="s">
        <v>37</v>
      </c>
      <c r="B33" s="393"/>
      <c r="C33" s="393"/>
      <c r="D33" s="393"/>
      <c r="E33" s="393"/>
      <c r="F33" s="394"/>
      <c r="G33" s="166">
        <v>2</v>
      </c>
      <c r="H33" s="167">
        <v>3</v>
      </c>
      <c r="I33" s="168" t="s">
        <v>38</v>
      </c>
      <c r="J33" s="169" t="s">
        <v>39</v>
      </c>
      <c r="K33" s="170">
        <v>6</v>
      </c>
      <c r="L33" s="170">
        <v>7</v>
      </c>
    </row>
    <row r="34" spans="1:15">
      <c r="A34" s="171">
        <v>2</v>
      </c>
      <c r="B34" s="171"/>
      <c r="C34" s="172"/>
      <c r="D34" s="173"/>
      <c r="E34" s="171"/>
      <c r="F34" s="174"/>
      <c r="G34" s="173" t="s">
        <v>40</v>
      </c>
      <c r="H34" s="166">
        <v>1</v>
      </c>
      <c r="I34" s="175">
        <f>SUM(I35+I46+I65+I86+I93+I113+I139+I158+I168)</f>
        <v>9000</v>
      </c>
      <c r="J34" s="175">
        <f>SUM(J35+J46+J65+J86+J93+J113+J139+J158+J168)</f>
        <v>8000</v>
      </c>
      <c r="K34" s="176">
        <f>SUM(K35+K46+K65+K86+K93+K113+K139+K158+K168)</f>
        <v>5689.59</v>
      </c>
      <c r="L34" s="175">
        <f>SUM(L35+L46+L65+L86+L93+L113+L139+L158+L168)</f>
        <v>5689.59</v>
      </c>
      <c r="M34" s="177"/>
      <c r="N34" s="177"/>
      <c r="O34" s="177"/>
    </row>
    <row r="35" spans="1:15" ht="17.25" hidden="1" customHeight="1">
      <c r="A35" s="171">
        <v>2</v>
      </c>
      <c r="B35" s="178">
        <v>1</v>
      </c>
      <c r="C35" s="179"/>
      <c r="D35" s="180"/>
      <c r="E35" s="181"/>
      <c r="F35" s="182"/>
      <c r="G35" s="183" t="s">
        <v>41</v>
      </c>
      <c r="H35" s="166">
        <v>2</v>
      </c>
      <c r="I35" s="175">
        <f>SUM(I36+I42)</f>
        <v>0</v>
      </c>
      <c r="J35" s="175">
        <f>SUM(J36+J42)</f>
        <v>0</v>
      </c>
      <c r="K35" s="184">
        <f>SUM(K36+K42)</f>
        <v>0</v>
      </c>
      <c r="L35" s="185">
        <f>SUM(L36+L42)</f>
        <v>0</v>
      </c>
      <c r="M35"/>
    </row>
    <row r="36" spans="1:15" hidden="1">
      <c r="A36" s="186">
        <v>2</v>
      </c>
      <c r="B36" s="186">
        <v>1</v>
      </c>
      <c r="C36" s="187">
        <v>1</v>
      </c>
      <c r="D36" s="188"/>
      <c r="E36" s="186"/>
      <c r="F36" s="189"/>
      <c r="G36" s="188" t="s">
        <v>42</v>
      </c>
      <c r="H36" s="166">
        <v>3</v>
      </c>
      <c r="I36" s="175">
        <f>SUM(I37)</f>
        <v>0</v>
      </c>
      <c r="J36" s="175">
        <f>SUM(J37)</f>
        <v>0</v>
      </c>
      <c r="K36" s="176">
        <f>SUM(K37)</f>
        <v>0</v>
      </c>
      <c r="L36" s="175">
        <f>SUM(L37)</f>
        <v>0</v>
      </c>
    </row>
    <row r="37" spans="1:15" hidden="1">
      <c r="A37" s="190">
        <v>2</v>
      </c>
      <c r="B37" s="186">
        <v>1</v>
      </c>
      <c r="C37" s="187">
        <v>1</v>
      </c>
      <c r="D37" s="188">
        <v>1</v>
      </c>
      <c r="E37" s="186"/>
      <c r="F37" s="189"/>
      <c r="G37" s="188" t="s">
        <v>42</v>
      </c>
      <c r="H37" s="166">
        <v>4</v>
      </c>
      <c r="I37" s="175">
        <f>SUM(I38+I40)</f>
        <v>0</v>
      </c>
      <c r="J37" s="175">
        <f t="shared" ref="J37:L38" si="0">SUM(J38)</f>
        <v>0</v>
      </c>
      <c r="K37" s="175">
        <f t="shared" si="0"/>
        <v>0</v>
      </c>
      <c r="L37" s="175">
        <f t="shared" si="0"/>
        <v>0</v>
      </c>
    </row>
    <row r="38" spans="1:15" hidden="1">
      <c r="A38" s="190">
        <v>2</v>
      </c>
      <c r="B38" s="186">
        <v>1</v>
      </c>
      <c r="C38" s="187">
        <v>1</v>
      </c>
      <c r="D38" s="188">
        <v>1</v>
      </c>
      <c r="E38" s="186">
        <v>1</v>
      </c>
      <c r="F38" s="189"/>
      <c r="G38" s="188" t="s">
        <v>43</v>
      </c>
      <c r="H38" s="166">
        <v>5</v>
      </c>
      <c r="I38" s="176">
        <f>SUM(I39)</f>
        <v>0</v>
      </c>
      <c r="J38" s="176">
        <f t="shared" si="0"/>
        <v>0</v>
      </c>
      <c r="K38" s="176">
        <f t="shared" si="0"/>
        <v>0</v>
      </c>
      <c r="L38" s="176">
        <f t="shared" si="0"/>
        <v>0</v>
      </c>
    </row>
    <row r="39" spans="1:15" hidden="1">
      <c r="A39" s="190">
        <v>2</v>
      </c>
      <c r="B39" s="186">
        <v>1</v>
      </c>
      <c r="C39" s="187">
        <v>1</v>
      </c>
      <c r="D39" s="188">
        <v>1</v>
      </c>
      <c r="E39" s="186">
        <v>1</v>
      </c>
      <c r="F39" s="189">
        <v>1</v>
      </c>
      <c r="G39" s="188" t="s">
        <v>43</v>
      </c>
      <c r="H39" s="166">
        <v>6</v>
      </c>
      <c r="I39" s="191">
        <v>0</v>
      </c>
      <c r="J39" s="192">
        <v>0</v>
      </c>
      <c r="K39" s="192">
        <v>0</v>
      </c>
      <c r="L39" s="192">
        <v>0</v>
      </c>
    </row>
    <row r="40" spans="1:15" hidden="1">
      <c r="A40" s="190">
        <v>2</v>
      </c>
      <c r="B40" s="186">
        <v>1</v>
      </c>
      <c r="C40" s="187">
        <v>1</v>
      </c>
      <c r="D40" s="188">
        <v>1</v>
      </c>
      <c r="E40" s="186">
        <v>2</v>
      </c>
      <c r="F40" s="189"/>
      <c r="G40" s="188" t="s">
        <v>44</v>
      </c>
      <c r="H40" s="166">
        <v>7</v>
      </c>
      <c r="I40" s="176">
        <f>I41</f>
        <v>0</v>
      </c>
      <c r="J40" s="176">
        <f>J41</f>
        <v>0</v>
      </c>
      <c r="K40" s="176">
        <f>K41</f>
        <v>0</v>
      </c>
      <c r="L40" s="176">
        <f>L41</f>
        <v>0</v>
      </c>
    </row>
    <row r="41" spans="1:15" hidden="1">
      <c r="A41" s="190">
        <v>2</v>
      </c>
      <c r="B41" s="186">
        <v>1</v>
      </c>
      <c r="C41" s="187">
        <v>1</v>
      </c>
      <c r="D41" s="188">
        <v>1</v>
      </c>
      <c r="E41" s="186">
        <v>2</v>
      </c>
      <c r="F41" s="189">
        <v>1</v>
      </c>
      <c r="G41" s="188" t="s">
        <v>44</v>
      </c>
      <c r="H41" s="166">
        <v>8</v>
      </c>
      <c r="I41" s="192">
        <v>0</v>
      </c>
      <c r="J41" s="193">
        <v>0</v>
      </c>
      <c r="K41" s="192">
        <v>0</v>
      </c>
      <c r="L41" s="193">
        <v>0</v>
      </c>
    </row>
    <row r="42" spans="1:15" hidden="1">
      <c r="A42" s="190">
        <v>2</v>
      </c>
      <c r="B42" s="186">
        <v>1</v>
      </c>
      <c r="C42" s="187">
        <v>2</v>
      </c>
      <c r="D42" s="188"/>
      <c r="E42" s="186"/>
      <c r="F42" s="189"/>
      <c r="G42" s="188" t="s">
        <v>45</v>
      </c>
      <c r="H42" s="166">
        <v>9</v>
      </c>
      <c r="I42" s="176">
        <f t="shared" ref="I42:L44" si="1">I43</f>
        <v>0</v>
      </c>
      <c r="J42" s="175">
        <f t="shared" si="1"/>
        <v>0</v>
      </c>
      <c r="K42" s="176">
        <f t="shared" si="1"/>
        <v>0</v>
      </c>
      <c r="L42" s="175">
        <f t="shared" si="1"/>
        <v>0</v>
      </c>
    </row>
    <row r="43" spans="1:15" hidden="1">
      <c r="A43" s="190">
        <v>2</v>
      </c>
      <c r="B43" s="186">
        <v>1</v>
      </c>
      <c r="C43" s="187">
        <v>2</v>
      </c>
      <c r="D43" s="188">
        <v>1</v>
      </c>
      <c r="E43" s="186"/>
      <c r="F43" s="189"/>
      <c r="G43" s="188" t="s">
        <v>45</v>
      </c>
      <c r="H43" s="166">
        <v>10</v>
      </c>
      <c r="I43" s="176">
        <f t="shared" si="1"/>
        <v>0</v>
      </c>
      <c r="J43" s="175">
        <f t="shared" si="1"/>
        <v>0</v>
      </c>
      <c r="K43" s="175">
        <f t="shared" si="1"/>
        <v>0</v>
      </c>
      <c r="L43" s="175">
        <f t="shared" si="1"/>
        <v>0</v>
      </c>
    </row>
    <row r="44" spans="1:15" hidden="1">
      <c r="A44" s="190">
        <v>2</v>
      </c>
      <c r="B44" s="186">
        <v>1</v>
      </c>
      <c r="C44" s="187">
        <v>2</v>
      </c>
      <c r="D44" s="188">
        <v>1</v>
      </c>
      <c r="E44" s="186">
        <v>1</v>
      </c>
      <c r="F44" s="189"/>
      <c r="G44" s="188" t="s">
        <v>45</v>
      </c>
      <c r="H44" s="166">
        <v>11</v>
      </c>
      <c r="I44" s="175">
        <f t="shared" si="1"/>
        <v>0</v>
      </c>
      <c r="J44" s="175">
        <f t="shared" si="1"/>
        <v>0</v>
      </c>
      <c r="K44" s="175">
        <f t="shared" si="1"/>
        <v>0</v>
      </c>
      <c r="L44" s="175">
        <f t="shared" si="1"/>
        <v>0</v>
      </c>
    </row>
    <row r="45" spans="1:15" hidden="1">
      <c r="A45" s="190">
        <v>2</v>
      </c>
      <c r="B45" s="186">
        <v>1</v>
      </c>
      <c r="C45" s="187">
        <v>2</v>
      </c>
      <c r="D45" s="188">
        <v>1</v>
      </c>
      <c r="E45" s="186">
        <v>1</v>
      </c>
      <c r="F45" s="189">
        <v>1</v>
      </c>
      <c r="G45" s="188" t="s">
        <v>45</v>
      </c>
      <c r="H45" s="166">
        <v>12</v>
      </c>
      <c r="I45" s="193">
        <v>0</v>
      </c>
      <c r="J45" s="192">
        <v>0</v>
      </c>
      <c r="K45" s="192">
        <v>0</v>
      </c>
      <c r="L45" s="192">
        <v>0</v>
      </c>
    </row>
    <row r="46" spans="1:15">
      <c r="A46" s="194">
        <v>2</v>
      </c>
      <c r="B46" s="195">
        <v>2</v>
      </c>
      <c r="C46" s="179"/>
      <c r="D46" s="180"/>
      <c r="E46" s="181"/>
      <c r="F46" s="182"/>
      <c r="G46" s="183" t="s">
        <v>46</v>
      </c>
      <c r="H46" s="166">
        <v>13</v>
      </c>
      <c r="I46" s="196">
        <f t="shared" ref="I46:L48" si="2">I47</f>
        <v>9000</v>
      </c>
      <c r="J46" s="197">
        <f t="shared" si="2"/>
        <v>8000</v>
      </c>
      <c r="K46" s="196">
        <f t="shared" si="2"/>
        <v>5689.59</v>
      </c>
      <c r="L46" s="196">
        <f t="shared" si="2"/>
        <v>5689.59</v>
      </c>
    </row>
    <row r="47" spans="1:15">
      <c r="A47" s="190">
        <v>2</v>
      </c>
      <c r="B47" s="186">
        <v>2</v>
      </c>
      <c r="C47" s="187">
        <v>1</v>
      </c>
      <c r="D47" s="188"/>
      <c r="E47" s="186"/>
      <c r="F47" s="189"/>
      <c r="G47" s="180" t="s">
        <v>46</v>
      </c>
      <c r="H47" s="166">
        <v>14</v>
      </c>
      <c r="I47" s="175">
        <f t="shared" si="2"/>
        <v>9000</v>
      </c>
      <c r="J47" s="176">
        <f t="shared" si="2"/>
        <v>8000</v>
      </c>
      <c r="K47" s="175">
        <f t="shared" si="2"/>
        <v>5689.59</v>
      </c>
      <c r="L47" s="176">
        <f t="shared" si="2"/>
        <v>5689.59</v>
      </c>
    </row>
    <row r="48" spans="1:15">
      <c r="A48" s="190">
        <v>2</v>
      </c>
      <c r="B48" s="186">
        <v>2</v>
      </c>
      <c r="C48" s="187">
        <v>1</v>
      </c>
      <c r="D48" s="188">
        <v>1</v>
      </c>
      <c r="E48" s="186"/>
      <c r="F48" s="189"/>
      <c r="G48" s="180" t="s">
        <v>46</v>
      </c>
      <c r="H48" s="166">
        <v>15</v>
      </c>
      <c r="I48" s="175">
        <f t="shared" si="2"/>
        <v>9000</v>
      </c>
      <c r="J48" s="176">
        <f t="shared" si="2"/>
        <v>8000</v>
      </c>
      <c r="K48" s="185">
        <f t="shared" si="2"/>
        <v>5689.59</v>
      </c>
      <c r="L48" s="185">
        <f t="shared" si="2"/>
        <v>5689.59</v>
      </c>
    </row>
    <row r="49" spans="1:13">
      <c r="A49" s="198">
        <v>2</v>
      </c>
      <c r="B49" s="199">
        <v>2</v>
      </c>
      <c r="C49" s="200">
        <v>1</v>
      </c>
      <c r="D49" s="201">
        <v>1</v>
      </c>
      <c r="E49" s="199">
        <v>1</v>
      </c>
      <c r="F49" s="202"/>
      <c r="G49" s="180" t="s">
        <v>46</v>
      </c>
      <c r="H49" s="166">
        <v>16</v>
      </c>
      <c r="I49" s="203">
        <f>SUM(I50:I64)</f>
        <v>9000</v>
      </c>
      <c r="J49" s="203">
        <f>SUM(J50:J64)</f>
        <v>8000</v>
      </c>
      <c r="K49" s="204">
        <f>SUM(K50:K64)</f>
        <v>5689.59</v>
      </c>
      <c r="L49" s="204">
        <f>SUM(L50:L64)</f>
        <v>5689.59</v>
      </c>
    </row>
    <row r="50" spans="1:13" hidden="1">
      <c r="A50" s="190">
        <v>2</v>
      </c>
      <c r="B50" s="186">
        <v>2</v>
      </c>
      <c r="C50" s="187">
        <v>1</v>
      </c>
      <c r="D50" s="188">
        <v>1</v>
      </c>
      <c r="E50" s="186">
        <v>1</v>
      </c>
      <c r="F50" s="205">
        <v>1</v>
      </c>
      <c r="G50" s="188" t="s">
        <v>47</v>
      </c>
      <c r="H50" s="166">
        <v>17</v>
      </c>
      <c r="I50" s="192">
        <v>0</v>
      </c>
      <c r="J50" s="192">
        <v>0</v>
      </c>
      <c r="K50" s="192">
        <v>0</v>
      </c>
      <c r="L50" s="192">
        <v>0</v>
      </c>
    </row>
    <row r="51" spans="1:13" ht="25.5" hidden="1" customHeight="1">
      <c r="A51" s="190">
        <v>2</v>
      </c>
      <c r="B51" s="186">
        <v>2</v>
      </c>
      <c r="C51" s="187">
        <v>1</v>
      </c>
      <c r="D51" s="188">
        <v>1</v>
      </c>
      <c r="E51" s="186">
        <v>1</v>
      </c>
      <c r="F51" s="189">
        <v>2</v>
      </c>
      <c r="G51" s="188" t="s">
        <v>48</v>
      </c>
      <c r="H51" s="166">
        <v>18</v>
      </c>
      <c r="I51" s="192">
        <v>0</v>
      </c>
      <c r="J51" s="192">
        <v>0</v>
      </c>
      <c r="K51" s="192">
        <v>0</v>
      </c>
      <c r="L51" s="192">
        <v>0</v>
      </c>
      <c r="M51"/>
    </row>
    <row r="52" spans="1:13" ht="25.5" hidden="1" customHeight="1">
      <c r="A52" s="190">
        <v>2</v>
      </c>
      <c r="B52" s="186">
        <v>2</v>
      </c>
      <c r="C52" s="187">
        <v>1</v>
      </c>
      <c r="D52" s="188">
        <v>1</v>
      </c>
      <c r="E52" s="186">
        <v>1</v>
      </c>
      <c r="F52" s="189">
        <v>5</v>
      </c>
      <c r="G52" s="188" t="s">
        <v>49</v>
      </c>
      <c r="H52" s="166">
        <v>19</v>
      </c>
      <c r="I52" s="192">
        <v>0</v>
      </c>
      <c r="J52" s="192">
        <v>0</v>
      </c>
      <c r="K52" s="192">
        <v>0</v>
      </c>
      <c r="L52" s="192">
        <v>0</v>
      </c>
      <c r="M52"/>
    </row>
    <row r="53" spans="1:13" ht="25.5" hidden="1" customHeight="1">
      <c r="A53" s="190">
        <v>2</v>
      </c>
      <c r="B53" s="186">
        <v>2</v>
      </c>
      <c r="C53" s="187">
        <v>1</v>
      </c>
      <c r="D53" s="188">
        <v>1</v>
      </c>
      <c r="E53" s="186">
        <v>1</v>
      </c>
      <c r="F53" s="189">
        <v>6</v>
      </c>
      <c r="G53" s="188" t="s">
        <v>50</v>
      </c>
      <c r="H53" s="166">
        <v>20</v>
      </c>
      <c r="I53" s="192">
        <v>0</v>
      </c>
      <c r="J53" s="192">
        <v>0</v>
      </c>
      <c r="K53" s="192">
        <v>0</v>
      </c>
      <c r="L53" s="192">
        <v>0</v>
      </c>
      <c r="M53"/>
    </row>
    <row r="54" spans="1:13" ht="25.5" hidden="1" customHeight="1">
      <c r="A54" s="206">
        <v>2</v>
      </c>
      <c r="B54" s="181">
        <v>2</v>
      </c>
      <c r="C54" s="179">
        <v>1</v>
      </c>
      <c r="D54" s="180">
        <v>1</v>
      </c>
      <c r="E54" s="181">
        <v>1</v>
      </c>
      <c r="F54" s="182">
        <v>7</v>
      </c>
      <c r="G54" s="180" t="s">
        <v>51</v>
      </c>
      <c r="H54" s="166">
        <v>21</v>
      </c>
      <c r="I54" s="192">
        <v>0</v>
      </c>
      <c r="J54" s="192">
        <v>0</v>
      </c>
      <c r="K54" s="192">
        <v>0</v>
      </c>
      <c r="L54" s="192">
        <v>0</v>
      </c>
      <c r="M54"/>
    </row>
    <row r="55" spans="1:13">
      <c r="A55" s="190">
        <v>2</v>
      </c>
      <c r="B55" s="186">
        <v>2</v>
      </c>
      <c r="C55" s="187">
        <v>1</v>
      </c>
      <c r="D55" s="188">
        <v>1</v>
      </c>
      <c r="E55" s="186">
        <v>1</v>
      </c>
      <c r="F55" s="189">
        <v>11</v>
      </c>
      <c r="G55" s="188" t="s">
        <v>52</v>
      </c>
      <c r="H55" s="166">
        <v>22</v>
      </c>
      <c r="I55" s="193">
        <v>200</v>
      </c>
      <c r="J55" s="192">
        <v>200</v>
      </c>
      <c r="K55" s="192">
        <v>200</v>
      </c>
      <c r="L55" s="192">
        <v>200</v>
      </c>
    </row>
    <row r="56" spans="1:13" ht="25.5" hidden="1" customHeight="1">
      <c r="A56" s="198">
        <v>2</v>
      </c>
      <c r="B56" s="207">
        <v>2</v>
      </c>
      <c r="C56" s="208">
        <v>1</v>
      </c>
      <c r="D56" s="208">
        <v>1</v>
      </c>
      <c r="E56" s="208">
        <v>1</v>
      </c>
      <c r="F56" s="209">
        <v>12</v>
      </c>
      <c r="G56" s="210" t="s">
        <v>53</v>
      </c>
      <c r="H56" s="166">
        <v>23</v>
      </c>
      <c r="I56" s="211">
        <v>0</v>
      </c>
      <c r="J56" s="192">
        <v>0</v>
      </c>
      <c r="K56" s="192">
        <v>0</v>
      </c>
      <c r="L56" s="192">
        <v>0</v>
      </c>
      <c r="M56"/>
    </row>
    <row r="57" spans="1:13" ht="25.5" hidden="1" customHeight="1">
      <c r="A57" s="190">
        <v>2</v>
      </c>
      <c r="B57" s="186">
        <v>2</v>
      </c>
      <c r="C57" s="187">
        <v>1</v>
      </c>
      <c r="D57" s="187">
        <v>1</v>
      </c>
      <c r="E57" s="187">
        <v>1</v>
      </c>
      <c r="F57" s="189">
        <v>14</v>
      </c>
      <c r="G57" s="212" t="s">
        <v>54</v>
      </c>
      <c r="H57" s="166">
        <v>24</v>
      </c>
      <c r="I57" s="193">
        <v>0</v>
      </c>
      <c r="J57" s="193">
        <v>0</v>
      </c>
      <c r="K57" s="193">
        <v>0</v>
      </c>
      <c r="L57" s="193">
        <v>0</v>
      </c>
      <c r="M57"/>
    </row>
    <row r="58" spans="1:13" ht="25.5" customHeight="1">
      <c r="A58" s="190">
        <v>2</v>
      </c>
      <c r="B58" s="186">
        <v>2</v>
      </c>
      <c r="C58" s="187">
        <v>1</v>
      </c>
      <c r="D58" s="187">
        <v>1</v>
      </c>
      <c r="E58" s="187">
        <v>1</v>
      </c>
      <c r="F58" s="189">
        <v>15</v>
      </c>
      <c r="G58" s="188" t="s">
        <v>55</v>
      </c>
      <c r="H58" s="166">
        <v>25</v>
      </c>
      <c r="I58" s="193">
        <v>4500</v>
      </c>
      <c r="J58" s="192">
        <v>3500</v>
      </c>
      <c r="K58" s="192">
        <v>2850.22</v>
      </c>
      <c r="L58" s="192">
        <v>2850.22</v>
      </c>
      <c r="M58"/>
    </row>
    <row r="59" spans="1:13" hidden="1">
      <c r="A59" s="190">
        <v>2</v>
      </c>
      <c r="B59" s="186">
        <v>2</v>
      </c>
      <c r="C59" s="187">
        <v>1</v>
      </c>
      <c r="D59" s="187">
        <v>1</v>
      </c>
      <c r="E59" s="187">
        <v>1</v>
      </c>
      <c r="F59" s="189">
        <v>16</v>
      </c>
      <c r="G59" s="188" t="s">
        <v>56</v>
      </c>
      <c r="H59" s="166">
        <v>26</v>
      </c>
      <c r="I59" s="193">
        <v>0</v>
      </c>
      <c r="J59" s="192">
        <v>0</v>
      </c>
      <c r="K59" s="192">
        <v>0</v>
      </c>
      <c r="L59" s="192">
        <v>0</v>
      </c>
    </row>
    <row r="60" spans="1:13" ht="25.5" hidden="1" customHeight="1">
      <c r="A60" s="190">
        <v>2</v>
      </c>
      <c r="B60" s="186">
        <v>2</v>
      </c>
      <c r="C60" s="187">
        <v>1</v>
      </c>
      <c r="D60" s="187">
        <v>1</v>
      </c>
      <c r="E60" s="187">
        <v>1</v>
      </c>
      <c r="F60" s="189">
        <v>17</v>
      </c>
      <c r="G60" s="188" t="s">
        <v>57</v>
      </c>
      <c r="H60" s="166">
        <v>27</v>
      </c>
      <c r="I60" s="193">
        <v>0</v>
      </c>
      <c r="J60" s="193">
        <v>0</v>
      </c>
      <c r="K60" s="193">
        <v>0</v>
      </c>
      <c r="L60" s="193">
        <v>0</v>
      </c>
      <c r="M60"/>
    </row>
    <row r="61" spans="1:13" hidden="1">
      <c r="A61" s="190">
        <v>2</v>
      </c>
      <c r="B61" s="186">
        <v>2</v>
      </c>
      <c r="C61" s="187">
        <v>1</v>
      </c>
      <c r="D61" s="187">
        <v>1</v>
      </c>
      <c r="E61" s="187">
        <v>1</v>
      </c>
      <c r="F61" s="189">
        <v>20</v>
      </c>
      <c r="G61" s="188" t="s">
        <v>58</v>
      </c>
      <c r="H61" s="166">
        <v>28</v>
      </c>
      <c r="I61" s="193">
        <v>0</v>
      </c>
      <c r="J61" s="192">
        <v>0</v>
      </c>
      <c r="K61" s="192">
        <v>0</v>
      </c>
      <c r="L61" s="192">
        <v>0</v>
      </c>
    </row>
    <row r="62" spans="1:13" ht="25.5" hidden="1" customHeight="1">
      <c r="A62" s="190">
        <v>2</v>
      </c>
      <c r="B62" s="186">
        <v>2</v>
      </c>
      <c r="C62" s="187">
        <v>1</v>
      </c>
      <c r="D62" s="187">
        <v>1</v>
      </c>
      <c r="E62" s="187">
        <v>1</v>
      </c>
      <c r="F62" s="189">
        <v>21</v>
      </c>
      <c r="G62" s="188" t="s">
        <v>59</v>
      </c>
      <c r="H62" s="166">
        <v>29</v>
      </c>
      <c r="I62" s="193">
        <v>0</v>
      </c>
      <c r="J62" s="192">
        <v>0</v>
      </c>
      <c r="K62" s="192">
        <v>0</v>
      </c>
      <c r="L62" s="192">
        <v>0</v>
      </c>
      <c r="M62"/>
    </row>
    <row r="63" spans="1:13" hidden="1">
      <c r="A63" s="190">
        <v>2</v>
      </c>
      <c r="B63" s="186">
        <v>2</v>
      </c>
      <c r="C63" s="187">
        <v>1</v>
      </c>
      <c r="D63" s="187">
        <v>1</v>
      </c>
      <c r="E63" s="187">
        <v>1</v>
      </c>
      <c r="F63" s="189">
        <v>22</v>
      </c>
      <c r="G63" s="188" t="s">
        <v>60</v>
      </c>
      <c r="H63" s="166">
        <v>30</v>
      </c>
      <c r="I63" s="193">
        <v>0</v>
      </c>
      <c r="J63" s="192">
        <v>0</v>
      </c>
      <c r="K63" s="192">
        <v>0</v>
      </c>
      <c r="L63" s="192">
        <v>0</v>
      </c>
    </row>
    <row r="64" spans="1:13">
      <c r="A64" s="190">
        <v>2</v>
      </c>
      <c r="B64" s="186">
        <v>2</v>
      </c>
      <c r="C64" s="187">
        <v>1</v>
      </c>
      <c r="D64" s="187">
        <v>1</v>
      </c>
      <c r="E64" s="187">
        <v>1</v>
      </c>
      <c r="F64" s="189">
        <v>30</v>
      </c>
      <c r="G64" s="188" t="s">
        <v>61</v>
      </c>
      <c r="H64" s="166">
        <v>31</v>
      </c>
      <c r="I64" s="193">
        <v>4300</v>
      </c>
      <c r="J64" s="192">
        <v>4300</v>
      </c>
      <c r="K64" s="192">
        <v>2639.37</v>
      </c>
      <c r="L64" s="192">
        <v>2639.37</v>
      </c>
    </row>
    <row r="65" spans="1:15" hidden="1">
      <c r="A65" s="213">
        <v>2</v>
      </c>
      <c r="B65" s="214">
        <v>3</v>
      </c>
      <c r="C65" s="178"/>
      <c r="D65" s="179"/>
      <c r="E65" s="179"/>
      <c r="F65" s="182"/>
      <c r="G65" s="215" t="s">
        <v>62</v>
      </c>
      <c r="H65" s="166">
        <v>32</v>
      </c>
      <c r="I65" s="196">
        <f>I66+I82</f>
        <v>0</v>
      </c>
      <c r="J65" s="196">
        <f>J66+J82</f>
        <v>0</v>
      </c>
      <c r="K65" s="196">
        <f>K66+K82</f>
        <v>0</v>
      </c>
      <c r="L65" s="196">
        <f>L66+L82</f>
        <v>0</v>
      </c>
    </row>
    <row r="66" spans="1:15" hidden="1">
      <c r="A66" s="190">
        <v>2</v>
      </c>
      <c r="B66" s="186">
        <v>3</v>
      </c>
      <c r="C66" s="187">
        <v>1</v>
      </c>
      <c r="D66" s="187"/>
      <c r="E66" s="187"/>
      <c r="F66" s="189"/>
      <c r="G66" s="188" t="s">
        <v>63</v>
      </c>
      <c r="H66" s="166">
        <v>33</v>
      </c>
      <c r="I66" s="175">
        <f>SUM(I67+I72+I77)</f>
        <v>0</v>
      </c>
      <c r="J66" s="216">
        <f>SUM(J67+J72+J77)</f>
        <v>0</v>
      </c>
      <c r="K66" s="176">
        <f>SUM(K67+K72+K77)</f>
        <v>0</v>
      </c>
      <c r="L66" s="175">
        <f>SUM(L67+L72+L77)</f>
        <v>0</v>
      </c>
    </row>
    <row r="67" spans="1:15" hidden="1">
      <c r="A67" s="190">
        <v>2</v>
      </c>
      <c r="B67" s="186">
        <v>3</v>
      </c>
      <c r="C67" s="187">
        <v>1</v>
      </c>
      <c r="D67" s="187">
        <v>1</v>
      </c>
      <c r="E67" s="187"/>
      <c r="F67" s="189"/>
      <c r="G67" s="188" t="s">
        <v>64</v>
      </c>
      <c r="H67" s="166">
        <v>34</v>
      </c>
      <c r="I67" s="175">
        <f>I68</f>
        <v>0</v>
      </c>
      <c r="J67" s="216">
        <f>J68</f>
        <v>0</v>
      </c>
      <c r="K67" s="176">
        <f>K68</f>
        <v>0</v>
      </c>
      <c r="L67" s="175">
        <f>L68</f>
        <v>0</v>
      </c>
    </row>
    <row r="68" spans="1:15" hidden="1">
      <c r="A68" s="190">
        <v>2</v>
      </c>
      <c r="B68" s="186">
        <v>3</v>
      </c>
      <c r="C68" s="187">
        <v>1</v>
      </c>
      <c r="D68" s="187">
        <v>1</v>
      </c>
      <c r="E68" s="187">
        <v>1</v>
      </c>
      <c r="F68" s="189"/>
      <c r="G68" s="188" t="s">
        <v>64</v>
      </c>
      <c r="H68" s="166">
        <v>35</v>
      </c>
      <c r="I68" s="175">
        <f>SUM(I69:I71)</f>
        <v>0</v>
      </c>
      <c r="J68" s="216">
        <f>SUM(J69:J71)</f>
        <v>0</v>
      </c>
      <c r="K68" s="176">
        <f>SUM(K69:K71)</f>
        <v>0</v>
      </c>
      <c r="L68" s="175">
        <f>SUM(L69:L71)</f>
        <v>0</v>
      </c>
    </row>
    <row r="69" spans="1:15" ht="25.5" hidden="1" customHeight="1">
      <c r="A69" s="190">
        <v>2</v>
      </c>
      <c r="B69" s="186">
        <v>3</v>
      </c>
      <c r="C69" s="187">
        <v>1</v>
      </c>
      <c r="D69" s="187">
        <v>1</v>
      </c>
      <c r="E69" s="187">
        <v>1</v>
      </c>
      <c r="F69" s="189">
        <v>1</v>
      </c>
      <c r="G69" s="188" t="s">
        <v>65</v>
      </c>
      <c r="H69" s="166">
        <v>36</v>
      </c>
      <c r="I69" s="193">
        <v>0</v>
      </c>
      <c r="J69" s="193">
        <v>0</v>
      </c>
      <c r="K69" s="193">
        <v>0</v>
      </c>
      <c r="L69" s="193">
        <v>0</v>
      </c>
      <c r="M69" s="217"/>
      <c r="N69" s="217"/>
      <c r="O69" s="217"/>
    </row>
    <row r="70" spans="1:15" ht="25.5" hidden="1" customHeight="1">
      <c r="A70" s="190">
        <v>2</v>
      </c>
      <c r="B70" s="181">
        <v>3</v>
      </c>
      <c r="C70" s="179">
        <v>1</v>
      </c>
      <c r="D70" s="179">
        <v>1</v>
      </c>
      <c r="E70" s="179">
        <v>1</v>
      </c>
      <c r="F70" s="182">
        <v>2</v>
      </c>
      <c r="G70" s="180" t="s">
        <v>66</v>
      </c>
      <c r="H70" s="166">
        <v>37</v>
      </c>
      <c r="I70" s="191">
        <v>0</v>
      </c>
      <c r="J70" s="191">
        <v>0</v>
      </c>
      <c r="K70" s="191">
        <v>0</v>
      </c>
      <c r="L70" s="191">
        <v>0</v>
      </c>
      <c r="M70"/>
    </row>
    <row r="71" spans="1:15" hidden="1">
      <c r="A71" s="186">
        <v>2</v>
      </c>
      <c r="B71" s="187">
        <v>3</v>
      </c>
      <c r="C71" s="187">
        <v>1</v>
      </c>
      <c r="D71" s="187">
        <v>1</v>
      </c>
      <c r="E71" s="187">
        <v>1</v>
      </c>
      <c r="F71" s="189">
        <v>3</v>
      </c>
      <c r="G71" s="188" t="s">
        <v>67</v>
      </c>
      <c r="H71" s="166">
        <v>38</v>
      </c>
      <c r="I71" s="193">
        <v>0</v>
      </c>
      <c r="J71" s="193">
        <v>0</v>
      </c>
      <c r="K71" s="193">
        <v>0</v>
      </c>
      <c r="L71" s="193">
        <v>0</v>
      </c>
    </row>
    <row r="72" spans="1:15" ht="25.5" hidden="1" customHeight="1">
      <c r="A72" s="181">
        <v>2</v>
      </c>
      <c r="B72" s="179">
        <v>3</v>
      </c>
      <c r="C72" s="179">
        <v>1</v>
      </c>
      <c r="D72" s="179">
        <v>2</v>
      </c>
      <c r="E72" s="179"/>
      <c r="F72" s="182"/>
      <c r="G72" s="180" t="s">
        <v>68</v>
      </c>
      <c r="H72" s="166">
        <v>39</v>
      </c>
      <c r="I72" s="196">
        <f>I73</f>
        <v>0</v>
      </c>
      <c r="J72" s="218">
        <f>J73</f>
        <v>0</v>
      </c>
      <c r="K72" s="197">
        <f>K73</f>
        <v>0</v>
      </c>
      <c r="L72" s="197">
        <f>L73</f>
        <v>0</v>
      </c>
      <c r="M72"/>
    </row>
    <row r="73" spans="1:15" ht="25.5" hidden="1" customHeight="1">
      <c r="A73" s="199">
        <v>2</v>
      </c>
      <c r="B73" s="200">
        <v>3</v>
      </c>
      <c r="C73" s="200">
        <v>1</v>
      </c>
      <c r="D73" s="200">
        <v>2</v>
      </c>
      <c r="E73" s="200">
        <v>1</v>
      </c>
      <c r="F73" s="202"/>
      <c r="G73" s="180" t="s">
        <v>68</v>
      </c>
      <c r="H73" s="166">
        <v>40</v>
      </c>
      <c r="I73" s="185">
        <f>SUM(I74:I76)</f>
        <v>0</v>
      </c>
      <c r="J73" s="219">
        <f>SUM(J74:J76)</f>
        <v>0</v>
      </c>
      <c r="K73" s="184">
        <f>SUM(K74:K76)</f>
        <v>0</v>
      </c>
      <c r="L73" s="176">
        <f>SUM(L74:L76)</f>
        <v>0</v>
      </c>
      <c r="M73"/>
    </row>
    <row r="74" spans="1:15" ht="25.5" hidden="1" customHeight="1">
      <c r="A74" s="186">
        <v>2</v>
      </c>
      <c r="B74" s="187">
        <v>3</v>
      </c>
      <c r="C74" s="187">
        <v>1</v>
      </c>
      <c r="D74" s="187">
        <v>2</v>
      </c>
      <c r="E74" s="187">
        <v>1</v>
      </c>
      <c r="F74" s="189">
        <v>1</v>
      </c>
      <c r="G74" s="190" t="s">
        <v>65</v>
      </c>
      <c r="H74" s="166">
        <v>41</v>
      </c>
      <c r="I74" s="193">
        <v>0</v>
      </c>
      <c r="J74" s="193">
        <v>0</v>
      </c>
      <c r="K74" s="193">
        <v>0</v>
      </c>
      <c r="L74" s="193">
        <v>0</v>
      </c>
      <c r="M74" s="217"/>
      <c r="N74" s="217"/>
      <c r="O74" s="217"/>
    </row>
    <row r="75" spans="1:15" ht="25.5" hidden="1" customHeight="1">
      <c r="A75" s="186">
        <v>2</v>
      </c>
      <c r="B75" s="187">
        <v>3</v>
      </c>
      <c r="C75" s="187">
        <v>1</v>
      </c>
      <c r="D75" s="187">
        <v>2</v>
      </c>
      <c r="E75" s="187">
        <v>1</v>
      </c>
      <c r="F75" s="189">
        <v>2</v>
      </c>
      <c r="G75" s="190" t="s">
        <v>66</v>
      </c>
      <c r="H75" s="166">
        <v>42</v>
      </c>
      <c r="I75" s="193">
        <v>0</v>
      </c>
      <c r="J75" s="193">
        <v>0</v>
      </c>
      <c r="K75" s="193">
        <v>0</v>
      </c>
      <c r="L75" s="193">
        <v>0</v>
      </c>
      <c r="M75"/>
    </row>
    <row r="76" spans="1:15" hidden="1">
      <c r="A76" s="186">
        <v>2</v>
      </c>
      <c r="B76" s="187">
        <v>3</v>
      </c>
      <c r="C76" s="187">
        <v>1</v>
      </c>
      <c r="D76" s="187">
        <v>2</v>
      </c>
      <c r="E76" s="187">
        <v>1</v>
      </c>
      <c r="F76" s="189">
        <v>3</v>
      </c>
      <c r="G76" s="190" t="s">
        <v>67</v>
      </c>
      <c r="H76" s="166">
        <v>43</v>
      </c>
      <c r="I76" s="193">
        <v>0</v>
      </c>
      <c r="J76" s="193">
        <v>0</v>
      </c>
      <c r="K76" s="193">
        <v>0</v>
      </c>
      <c r="L76" s="193">
        <v>0</v>
      </c>
    </row>
    <row r="77" spans="1:15" ht="25.5" hidden="1" customHeight="1">
      <c r="A77" s="186">
        <v>2</v>
      </c>
      <c r="B77" s="187">
        <v>3</v>
      </c>
      <c r="C77" s="187">
        <v>1</v>
      </c>
      <c r="D77" s="187">
        <v>3</v>
      </c>
      <c r="E77" s="187"/>
      <c r="F77" s="189"/>
      <c r="G77" s="190" t="s">
        <v>374</v>
      </c>
      <c r="H77" s="166">
        <v>44</v>
      </c>
      <c r="I77" s="175">
        <f>I78</f>
        <v>0</v>
      </c>
      <c r="J77" s="216">
        <f>J78</f>
        <v>0</v>
      </c>
      <c r="K77" s="176">
        <f>K78</f>
        <v>0</v>
      </c>
      <c r="L77" s="176">
        <f>L78</f>
        <v>0</v>
      </c>
      <c r="M77"/>
    </row>
    <row r="78" spans="1:15" ht="25.5" hidden="1" customHeight="1">
      <c r="A78" s="186">
        <v>2</v>
      </c>
      <c r="B78" s="187">
        <v>3</v>
      </c>
      <c r="C78" s="187">
        <v>1</v>
      </c>
      <c r="D78" s="187">
        <v>3</v>
      </c>
      <c r="E78" s="187">
        <v>1</v>
      </c>
      <c r="F78" s="189"/>
      <c r="G78" s="190" t="s">
        <v>375</v>
      </c>
      <c r="H78" s="166">
        <v>45</v>
      </c>
      <c r="I78" s="175">
        <f>SUM(I79:I81)</f>
        <v>0</v>
      </c>
      <c r="J78" s="216">
        <f>SUM(J79:J81)</f>
        <v>0</v>
      </c>
      <c r="K78" s="176">
        <f>SUM(K79:K81)</f>
        <v>0</v>
      </c>
      <c r="L78" s="176">
        <f>SUM(L79:L81)</f>
        <v>0</v>
      </c>
      <c r="M78"/>
    </row>
    <row r="79" spans="1:15" hidden="1">
      <c r="A79" s="181">
        <v>2</v>
      </c>
      <c r="B79" s="179">
        <v>3</v>
      </c>
      <c r="C79" s="179">
        <v>1</v>
      </c>
      <c r="D79" s="179">
        <v>3</v>
      </c>
      <c r="E79" s="179">
        <v>1</v>
      </c>
      <c r="F79" s="182">
        <v>1</v>
      </c>
      <c r="G79" s="206" t="s">
        <v>69</v>
      </c>
      <c r="H79" s="166">
        <v>46</v>
      </c>
      <c r="I79" s="191">
        <v>0</v>
      </c>
      <c r="J79" s="191">
        <v>0</v>
      </c>
      <c r="K79" s="191">
        <v>0</v>
      </c>
      <c r="L79" s="191">
        <v>0</v>
      </c>
    </row>
    <row r="80" spans="1:15" hidden="1">
      <c r="A80" s="186">
        <v>2</v>
      </c>
      <c r="B80" s="187">
        <v>3</v>
      </c>
      <c r="C80" s="187">
        <v>1</v>
      </c>
      <c r="D80" s="187">
        <v>3</v>
      </c>
      <c r="E80" s="187">
        <v>1</v>
      </c>
      <c r="F80" s="189">
        <v>2</v>
      </c>
      <c r="G80" s="190" t="s">
        <v>70</v>
      </c>
      <c r="H80" s="166">
        <v>47</v>
      </c>
      <c r="I80" s="193">
        <v>0</v>
      </c>
      <c r="J80" s="193">
        <v>0</v>
      </c>
      <c r="K80" s="193">
        <v>0</v>
      </c>
      <c r="L80" s="193">
        <v>0</v>
      </c>
    </row>
    <row r="81" spans="1:12" hidden="1">
      <c r="A81" s="181">
        <v>2</v>
      </c>
      <c r="B81" s="179">
        <v>3</v>
      </c>
      <c r="C81" s="179">
        <v>1</v>
      </c>
      <c r="D81" s="179">
        <v>3</v>
      </c>
      <c r="E81" s="179">
        <v>1</v>
      </c>
      <c r="F81" s="182">
        <v>3</v>
      </c>
      <c r="G81" s="206" t="s">
        <v>71</v>
      </c>
      <c r="H81" s="166">
        <v>48</v>
      </c>
      <c r="I81" s="191">
        <v>0</v>
      </c>
      <c r="J81" s="191">
        <v>0</v>
      </c>
      <c r="K81" s="191">
        <v>0</v>
      </c>
      <c r="L81" s="191">
        <v>0</v>
      </c>
    </row>
    <row r="82" spans="1:12" hidden="1">
      <c r="A82" s="181">
        <v>2</v>
      </c>
      <c r="B82" s="179">
        <v>3</v>
      </c>
      <c r="C82" s="179">
        <v>2</v>
      </c>
      <c r="D82" s="179"/>
      <c r="E82" s="179"/>
      <c r="F82" s="182"/>
      <c r="G82" s="206" t="s">
        <v>72</v>
      </c>
      <c r="H82" s="166">
        <v>49</v>
      </c>
      <c r="I82" s="175">
        <f t="shared" ref="I82:L83" si="3">I83</f>
        <v>0</v>
      </c>
      <c r="J82" s="175">
        <f t="shared" si="3"/>
        <v>0</v>
      </c>
      <c r="K82" s="175">
        <f t="shared" si="3"/>
        <v>0</v>
      </c>
      <c r="L82" s="175">
        <f t="shared" si="3"/>
        <v>0</v>
      </c>
    </row>
    <row r="83" spans="1:12" hidden="1">
      <c r="A83" s="181">
        <v>2</v>
      </c>
      <c r="B83" s="179">
        <v>3</v>
      </c>
      <c r="C83" s="179">
        <v>2</v>
      </c>
      <c r="D83" s="179">
        <v>1</v>
      </c>
      <c r="E83" s="179"/>
      <c r="F83" s="182"/>
      <c r="G83" s="206" t="s">
        <v>72</v>
      </c>
      <c r="H83" s="166">
        <v>50</v>
      </c>
      <c r="I83" s="175">
        <f t="shared" si="3"/>
        <v>0</v>
      </c>
      <c r="J83" s="175">
        <f t="shared" si="3"/>
        <v>0</v>
      </c>
      <c r="K83" s="175">
        <f t="shared" si="3"/>
        <v>0</v>
      </c>
      <c r="L83" s="175">
        <f t="shared" si="3"/>
        <v>0</v>
      </c>
    </row>
    <row r="84" spans="1:12" hidden="1">
      <c r="A84" s="181">
        <v>2</v>
      </c>
      <c r="B84" s="179">
        <v>3</v>
      </c>
      <c r="C84" s="179">
        <v>2</v>
      </c>
      <c r="D84" s="179">
        <v>1</v>
      </c>
      <c r="E84" s="179">
        <v>1</v>
      </c>
      <c r="F84" s="182"/>
      <c r="G84" s="206" t="s">
        <v>72</v>
      </c>
      <c r="H84" s="166">
        <v>51</v>
      </c>
      <c r="I84" s="175">
        <f>SUM(I85)</f>
        <v>0</v>
      </c>
      <c r="J84" s="175">
        <f>SUM(J85)</f>
        <v>0</v>
      </c>
      <c r="K84" s="175">
        <f>SUM(K85)</f>
        <v>0</v>
      </c>
      <c r="L84" s="175">
        <f>SUM(L85)</f>
        <v>0</v>
      </c>
    </row>
    <row r="85" spans="1:12" hidden="1">
      <c r="A85" s="181">
        <v>2</v>
      </c>
      <c r="B85" s="179">
        <v>3</v>
      </c>
      <c r="C85" s="179">
        <v>2</v>
      </c>
      <c r="D85" s="179">
        <v>1</v>
      </c>
      <c r="E85" s="179">
        <v>1</v>
      </c>
      <c r="F85" s="182">
        <v>1</v>
      </c>
      <c r="G85" s="206" t="s">
        <v>72</v>
      </c>
      <c r="H85" s="166">
        <v>52</v>
      </c>
      <c r="I85" s="193">
        <v>0</v>
      </c>
      <c r="J85" s="193">
        <v>0</v>
      </c>
      <c r="K85" s="193">
        <v>0</v>
      </c>
      <c r="L85" s="193">
        <v>0</v>
      </c>
    </row>
    <row r="86" spans="1:12" hidden="1">
      <c r="A86" s="171">
        <v>2</v>
      </c>
      <c r="B86" s="172">
        <v>4</v>
      </c>
      <c r="C86" s="172"/>
      <c r="D86" s="172"/>
      <c r="E86" s="172"/>
      <c r="F86" s="174"/>
      <c r="G86" s="220" t="s">
        <v>73</v>
      </c>
      <c r="H86" s="166">
        <v>53</v>
      </c>
      <c r="I86" s="175">
        <f t="shared" ref="I86:L88" si="4">I87</f>
        <v>0</v>
      </c>
      <c r="J86" s="216">
        <f t="shared" si="4"/>
        <v>0</v>
      </c>
      <c r="K86" s="176">
        <f t="shared" si="4"/>
        <v>0</v>
      </c>
      <c r="L86" s="176">
        <f t="shared" si="4"/>
        <v>0</v>
      </c>
    </row>
    <row r="87" spans="1:12" hidden="1">
      <c r="A87" s="186">
        <v>2</v>
      </c>
      <c r="B87" s="187">
        <v>4</v>
      </c>
      <c r="C87" s="187">
        <v>1</v>
      </c>
      <c r="D87" s="187"/>
      <c r="E87" s="187"/>
      <c r="F87" s="189"/>
      <c r="G87" s="190" t="s">
        <v>74</v>
      </c>
      <c r="H87" s="166">
        <v>54</v>
      </c>
      <c r="I87" s="175">
        <f t="shared" si="4"/>
        <v>0</v>
      </c>
      <c r="J87" s="216">
        <f t="shared" si="4"/>
        <v>0</v>
      </c>
      <c r="K87" s="176">
        <f t="shared" si="4"/>
        <v>0</v>
      </c>
      <c r="L87" s="176">
        <f t="shared" si="4"/>
        <v>0</v>
      </c>
    </row>
    <row r="88" spans="1:12" hidden="1">
      <c r="A88" s="186">
        <v>2</v>
      </c>
      <c r="B88" s="187">
        <v>4</v>
      </c>
      <c r="C88" s="187">
        <v>1</v>
      </c>
      <c r="D88" s="187">
        <v>1</v>
      </c>
      <c r="E88" s="187"/>
      <c r="F88" s="189"/>
      <c r="G88" s="190" t="s">
        <v>74</v>
      </c>
      <c r="H88" s="166">
        <v>55</v>
      </c>
      <c r="I88" s="175">
        <f t="shared" si="4"/>
        <v>0</v>
      </c>
      <c r="J88" s="216">
        <f t="shared" si="4"/>
        <v>0</v>
      </c>
      <c r="K88" s="176">
        <f t="shared" si="4"/>
        <v>0</v>
      </c>
      <c r="L88" s="176">
        <f t="shared" si="4"/>
        <v>0</v>
      </c>
    </row>
    <row r="89" spans="1:12" hidden="1">
      <c r="A89" s="186">
        <v>2</v>
      </c>
      <c r="B89" s="187">
        <v>4</v>
      </c>
      <c r="C89" s="187">
        <v>1</v>
      </c>
      <c r="D89" s="187">
        <v>1</v>
      </c>
      <c r="E89" s="187">
        <v>1</v>
      </c>
      <c r="F89" s="189"/>
      <c r="G89" s="190" t="s">
        <v>74</v>
      </c>
      <c r="H89" s="166">
        <v>56</v>
      </c>
      <c r="I89" s="175">
        <f>SUM(I90:I92)</f>
        <v>0</v>
      </c>
      <c r="J89" s="216">
        <f>SUM(J90:J92)</f>
        <v>0</v>
      </c>
      <c r="K89" s="176">
        <f>SUM(K90:K92)</f>
        <v>0</v>
      </c>
      <c r="L89" s="176">
        <f>SUM(L90:L92)</f>
        <v>0</v>
      </c>
    </row>
    <row r="90" spans="1:12" hidden="1">
      <c r="A90" s="186">
        <v>2</v>
      </c>
      <c r="B90" s="187">
        <v>4</v>
      </c>
      <c r="C90" s="187">
        <v>1</v>
      </c>
      <c r="D90" s="187">
        <v>1</v>
      </c>
      <c r="E90" s="187">
        <v>1</v>
      </c>
      <c r="F90" s="189">
        <v>1</v>
      </c>
      <c r="G90" s="190" t="s">
        <v>75</v>
      </c>
      <c r="H90" s="166">
        <v>57</v>
      </c>
      <c r="I90" s="193">
        <v>0</v>
      </c>
      <c r="J90" s="193">
        <v>0</v>
      </c>
      <c r="K90" s="193">
        <v>0</v>
      </c>
      <c r="L90" s="193">
        <v>0</v>
      </c>
    </row>
    <row r="91" spans="1:12" hidden="1">
      <c r="A91" s="186">
        <v>2</v>
      </c>
      <c r="B91" s="186">
        <v>4</v>
      </c>
      <c r="C91" s="186">
        <v>1</v>
      </c>
      <c r="D91" s="187">
        <v>1</v>
      </c>
      <c r="E91" s="187">
        <v>1</v>
      </c>
      <c r="F91" s="221">
        <v>2</v>
      </c>
      <c r="G91" s="188" t="s">
        <v>76</v>
      </c>
      <c r="H91" s="166">
        <v>58</v>
      </c>
      <c r="I91" s="193">
        <v>0</v>
      </c>
      <c r="J91" s="193">
        <v>0</v>
      </c>
      <c r="K91" s="193">
        <v>0</v>
      </c>
      <c r="L91" s="193">
        <v>0</v>
      </c>
    </row>
    <row r="92" spans="1:12" hidden="1">
      <c r="A92" s="186">
        <v>2</v>
      </c>
      <c r="B92" s="187">
        <v>4</v>
      </c>
      <c r="C92" s="186">
        <v>1</v>
      </c>
      <c r="D92" s="187">
        <v>1</v>
      </c>
      <c r="E92" s="187">
        <v>1</v>
      </c>
      <c r="F92" s="221">
        <v>3</v>
      </c>
      <c r="G92" s="188" t="s">
        <v>77</v>
      </c>
      <c r="H92" s="166">
        <v>59</v>
      </c>
      <c r="I92" s="193">
        <v>0</v>
      </c>
      <c r="J92" s="193">
        <v>0</v>
      </c>
      <c r="K92" s="193">
        <v>0</v>
      </c>
      <c r="L92" s="193">
        <v>0</v>
      </c>
    </row>
    <row r="93" spans="1:12" hidden="1">
      <c r="A93" s="171">
        <v>2</v>
      </c>
      <c r="B93" s="172">
        <v>5</v>
      </c>
      <c r="C93" s="171"/>
      <c r="D93" s="172"/>
      <c r="E93" s="172"/>
      <c r="F93" s="222"/>
      <c r="G93" s="173" t="s">
        <v>78</v>
      </c>
      <c r="H93" s="166">
        <v>60</v>
      </c>
      <c r="I93" s="175">
        <f>SUM(I94+I99+I104)</f>
        <v>0</v>
      </c>
      <c r="J93" s="216">
        <f>SUM(J94+J99+J104)</f>
        <v>0</v>
      </c>
      <c r="K93" s="176">
        <f>SUM(K94+K99+K104)</f>
        <v>0</v>
      </c>
      <c r="L93" s="176">
        <f>SUM(L94+L99+L104)</f>
        <v>0</v>
      </c>
    </row>
    <row r="94" spans="1:12" hidden="1">
      <c r="A94" s="181">
        <v>2</v>
      </c>
      <c r="B94" s="179">
        <v>5</v>
      </c>
      <c r="C94" s="181">
        <v>1</v>
      </c>
      <c r="D94" s="179"/>
      <c r="E94" s="179"/>
      <c r="F94" s="223"/>
      <c r="G94" s="180" t="s">
        <v>79</v>
      </c>
      <c r="H94" s="166">
        <v>61</v>
      </c>
      <c r="I94" s="196">
        <f t="shared" ref="I94:L95" si="5">I95</f>
        <v>0</v>
      </c>
      <c r="J94" s="218">
        <f t="shared" si="5"/>
        <v>0</v>
      </c>
      <c r="K94" s="197">
        <f t="shared" si="5"/>
        <v>0</v>
      </c>
      <c r="L94" s="197">
        <f t="shared" si="5"/>
        <v>0</v>
      </c>
    </row>
    <row r="95" spans="1:12" hidden="1">
      <c r="A95" s="186">
        <v>2</v>
      </c>
      <c r="B95" s="187">
        <v>5</v>
      </c>
      <c r="C95" s="186">
        <v>1</v>
      </c>
      <c r="D95" s="187">
        <v>1</v>
      </c>
      <c r="E95" s="187"/>
      <c r="F95" s="221"/>
      <c r="G95" s="188" t="s">
        <v>79</v>
      </c>
      <c r="H95" s="166">
        <v>62</v>
      </c>
      <c r="I95" s="175">
        <f t="shared" si="5"/>
        <v>0</v>
      </c>
      <c r="J95" s="216">
        <f t="shared" si="5"/>
        <v>0</v>
      </c>
      <c r="K95" s="176">
        <f t="shared" si="5"/>
        <v>0</v>
      </c>
      <c r="L95" s="176">
        <f t="shared" si="5"/>
        <v>0</v>
      </c>
    </row>
    <row r="96" spans="1:12" hidden="1">
      <c r="A96" s="186">
        <v>2</v>
      </c>
      <c r="B96" s="187">
        <v>5</v>
      </c>
      <c r="C96" s="186">
        <v>1</v>
      </c>
      <c r="D96" s="187">
        <v>1</v>
      </c>
      <c r="E96" s="187">
        <v>1</v>
      </c>
      <c r="F96" s="221"/>
      <c r="G96" s="188" t="s">
        <v>79</v>
      </c>
      <c r="H96" s="166">
        <v>63</v>
      </c>
      <c r="I96" s="175">
        <f>SUM(I97:I98)</f>
        <v>0</v>
      </c>
      <c r="J96" s="216">
        <f>SUM(J97:J98)</f>
        <v>0</v>
      </c>
      <c r="K96" s="176">
        <f>SUM(K97:K98)</f>
        <v>0</v>
      </c>
      <c r="L96" s="176">
        <f>SUM(L97:L98)</f>
        <v>0</v>
      </c>
    </row>
    <row r="97" spans="1:19" ht="25.5" hidden="1" customHeight="1">
      <c r="A97" s="186">
        <v>2</v>
      </c>
      <c r="B97" s="187">
        <v>5</v>
      </c>
      <c r="C97" s="186">
        <v>1</v>
      </c>
      <c r="D97" s="187">
        <v>1</v>
      </c>
      <c r="E97" s="187">
        <v>1</v>
      </c>
      <c r="F97" s="221">
        <v>1</v>
      </c>
      <c r="G97" s="188" t="s">
        <v>80</v>
      </c>
      <c r="H97" s="166">
        <v>64</v>
      </c>
      <c r="I97" s="193">
        <v>0</v>
      </c>
      <c r="J97" s="193">
        <v>0</v>
      </c>
      <c r="K97" s="193">
        <v>0</v>
      </c>
      <c r="L97" s="193">
        <v>0</v>
      </c>
      <c r="M97"/>
    </row>
    <row r="98" spans="1:19" ht="25.5" hidden="1" customHeight="1">
      <c r="A98" s="186">
        <v>2</v>
      </c>
      <c r="B98" s="187">
        <v>5</v>
      </c>
      <c r="C98" s="186">
        <v>1</v>
      </c>
      <c r="D98" s="187">
        <v>1</v>
      </c>
      <c r="E98" s="187">
        <v>1</v>
      </c>
      <c r="F98" s="221">
        <v>2</v>
      </c>
      <c r="G98" s="188" t="s">
        <v>81</v>
      </c>
      <c r="H98" s="166">
        <v>65</v>
      </c>
      <c r="I98" s="193">
        <v>0</v>
      </c>
      <c r="J98" s="193">
        <v>0</v>
      </c>
      <c r="K98" s="193">
        <v>0</v>
      </c>
      <c r="L98" s="193">
        <v>0</v>
      </c>
      <c r="M98"/>
    </row>
    <row r="99" spans="1:19" hidden="1">
      <c r="A99" s="186">
        <v>2</v>
      </c>
      <c r="B99" s="187">
        <v>5</v>
      </c>
      <c r="C99" s="186">
        <v>2</v>
      </c>
      <c r="D99" s="187"/>
      <c r="E99" s="187"/>
      <c r="F99" s="221"/>
      <c r="G99" s="188" t="s">
        <v>82</v>
      </c>
      <c r="H99" s="166">
        <v>66</v>
      </c>
      <c r="I99" s="175">
        <f t="shared" ref="I99:L100" si="6">I100</f>
        <v>0</v>
      </c>
      <c r="J99" s="216">
        <f t="shared" si="6"/>
        <v>0</v>
      </c>
      <c r="K99" s="176">
        <f t="shared" si="6"/>
        <v>0</v>
      </c>
      <c r="L99" s="175">
        <f t="shared" si="6"/>
        <v>0</v>
      </c>
    </row>
    <row r="100" spans="1:19" hidden="1">
      <c r="A100" s="190">
        <v>2</v>
      </c>
      <c r="B100" s="186">
        <v>5</v>
      </c>
      <c r="C100" s="187">
        <v>2</v>
      </c>
      <c r="D100" s="188">
        <v>1</v>
      </c>
      <c r="E100" s="186"/>
      <c r="F100" s="221"/>
      <c r="G100" s="188" t="s">
        <v>82</v>
      </c>
      <c r="H100" s="166">
        <v>67</v>
      </c>
      <c r="I100" s="175">
        <f t="shared" si="6"/>
        <v>0</v>
      </c>
      <c r="J100" s="216">
        <f t="shared" si="6"/>
        <v>0</v>
      </c>
      <c r="K100" s="176">
        <f t="shared" si="6"/>
        <v>0</v>
      </c>
      <c r="L100" s="175">
        <f t="shared" si="6"/>
        <v>0</v>
      </c>
    </row>
    <row r="101" spans="1:19" hidden="1">
      <c r="A101" s="190">
        <v>2</v>
      </c>
      <c r="B101" s="186">
        <v>5</v>
      </c>
      <c r="C101" s="187">
        <v>2</v>
      </c>
      <c r="D101" s="188">
        <v>1</v>
      </c>
      <c r="E101" s="186">
        <v>1</v>
      </c>
      <c r="F101" s="221"/>
      <c r="G101" s="188" t="s">
        <v>82</v>
      </c>
      <c r="H101" s="166">
        <v>68</v>
      </c>
      <c r="I101" s="175">
        <f>SUM(I102:I103)</f>
        <v>0</v>
      </c>
      <c r="J101" s="216">
        <f>SUM(J102:J103)</f>
        <v>0</v>
      </c>
      <c r="K101" s="176">
        <f>SUM(K102:K103)</f>
        <v>0</v>
      </c>
      <c r="L101" s="175">
        <f>SUM(L102:L103)</f>
        <v>0</v>
      </c>
    </row>
    <row r="102" spans="1:19" ht="25.5" hidden="1" customHeight="1">
      <c r="A102" s="190">
        <v>2</v>
      </c>
      <c r="B102" s="186">
        <v>5</v>
      </c>
      <c r="C102" s="187">
        <v>2</v>
      </c>
      <c r="D102" s="188">
        <v>1</v>
      </c>
      <c r="E102" s="186">
        <v>1</v>
      </c>
      <c r="F102" s="221">
        <v>1</v>
      </c>
      <c r="G102" s="188" t="s">
        <v>83</v>
      </c>
      <c r="H102" s="166">
        <v>69</v>
      </c>
      <c r="I102" s="193">
        <v>0</v>
      </c>
      <c r="J102" s="193">
        <v>0</v>
      </c>
      <c r="K102" s="193">
        <v>0</v>
      </c>
      <c r="L102" s="193">
        <v>0</v>
      </c>
      <c r="M102"/>
    </row>
    <row r="103" spans="1:19" ht="25.5" hidden="1" customHeight="1">
      <c r="A103" s="190">
        <v>2</v>
      </c>
      <c r="B103" s="186">
        <v>5</v>
      </c>
      <c r="C103" s="187">
        <v>2</v>
      </c>
      <c r="D103" s="188">
        <v>1</v>
      </c>
      <c r="E103" s="186">
        <v>1</v>
      </c>
      <c r="F103" s="221">
        <v>2</v>
      </c>
      <c r="G103" s="188" t="s">
        <v>84</v>
      </c>
      <c r="H103" s="166">
        <v>70</v>
      </c>
      <c r="I103" s="193">
        <v>0</v>
      </c>
      <c r="J103" s="193">
        <v>0</v>
      </c>
      <c r="K103" s="193">
        <v>0</v>
      </c>
      <c r="L103" s="193">
        <v>0</v>
      </c>
      <c r="M103"/>
    </row>
    <row r="104" spans="1:19" ht="25.5" hidden="1" customHeight="1">
      <c r="A104" s="190">
        <v>2</v>
      </c>
      <c r="B104" s="186">
        <v>5</v>
      </c>
      <c r="C104" s="187">
        <v>3</v>
      </c>
      <c r="D104" s="188"/>
      <c r="E104" s="186"/>
      <c r="F104" s="221"/>
      <c r="G104" s="188" t="s">
        <v>85</v>
      </c>
      <c r="H104" s="166">
        <v>71</v>
      </c>
      <c r="I104" s="175">
        <f>I105+I109</f>
        <v>0</v>
      </c>
      <c r="J104" s="175">
        <f>J105+J109</f>
        <v>0</v>
      </c>
      <c r="K104" s="175">
        <f>K105+K109</f>
        <v>0</v>
      </c>
      <c r="L104" s="175">
        <f>L105+L109</f>
        <v>0</v>
      </c>
      <c r="M104"/>
    </row>
    <row r="105" spans="1:19" ht="25.5" hidden="1" customHeight="1">
      <c r="A105" s="190">
        <v>2</v>
      </c>
      <c r="B105" s="186">
        <v>5</v>
      </c>
      <c r="C105" s="187">
        <v>3</v>
      </c>
      <c r="D105" s="188">
        <v>1</v>
      </c>
      <c r="E105" s="186"/>
      <c r="F105" s="221"/>
      <c r="G105" s="188" t="s">
        <v>86</v>
      </c>
      <c r="H105" s="166">
        <v>72</v>
      </c>
      <c r="I105" s="175">
        <f>I106</f>
        <v>0</v>
      </c>
      <c r="J105" s="216">
        <f>J106</f>
        <v>0</v>
      </c>
      <c r="K105" s="176">
        <f>K106</f>
        <v>0</v>
      </c>
      <c r="L105" s="175">
        <f>L106</f>
        <v>0</v>
      </c>
      <c r="M105"/>
    </row>
    <row r="106" spans="1:19" ht="25.5" hidden="1" customHeight="1">
      <c r="A106" s="198">
        <v>2</v>
      </c>
      <c r="B106" s="199">
        <v>5</v>
      </c>
      <c r="C106" s="200">
        <v>3</v>
      </c>
      <c r="D106" s="201">
        <v>1</v>
      </c>
      <c r="E106" s="199">
        <v>1</v>
      </c>
      <c r="F106" s="224"/>
      <c r="G106" s="201" t="s">
        <v>86</v>
      </c>
      <c r="H106" s="166">
        <v>73</v>
      </c>
      <c r="I106" s="185">
        <f>SUM(I107:I108)</f>
        <v>0</v>
      </c>
      <c r="J106" s="219">
        <f>SUM(J107:J108)</f>
        <v>0</v>
      </c>
      <c r="K106" s="184">
        <f>SUM(K107:K108)</f>
        <v>0</v>
      </c>
      <c r="L106" s="185">
        <f>SUM(L107:L108)</f>
        <v>0</v>
      </c>
      <c r="M106"/>
    </row>
    <row r="107" spans="1:19" ht="25.5" hidden="1" customHeight="1">
      <c r="A107" s="190">
        <v>2</v>
      </c>
      <c r="B107" s="186">
        <v>5</v>
      </c>
      <c r="C107" s="187">
        <v>3</v>
      </c>
      <c r="D107" s="188">
        <v>1</v>
      </c>
      <c r="E107" s="186">
        <v>1</v>
      </c>
      <c r="F107" s="221">
        <v>1</v>
      </c>
      <c r="G107" s="188" t="s">
        <v>86</v>
      </c>
      <c r="H107" s="166">
        <v>74</v>
      </c>
      <c r="I107" s="193">
        <v>0</v>
      </c>
      <c r="J107" s="193">
        <v>0</v>
      </c>
      <c r="K107" s="193">
        <v>0</v>
      </c>
      <c r="L107" s="193">
        <v>0</v>
      </c>
      <c r="M107"/>
    </row>
    <row r="108" spans="1:19" ht="25.5" hidden="1" customHeight="1">
      <c r="A108" s="198">
        <v>2</v>
      </c>
      <c r="B108" s="199">
        <v>5</v>
      </c>
      <c r="C108" s="200">
        <v>3</v>
      </c>
      <c r="D108" s="201">
        <v>1</v>
      </c>
      <c r="E108" s="199">
        <v>1</v>
      </c>
      <c r="F108" s="224">
        <v>2</v>
      </c>
      <c r="G108" s="201" t="s">
        <v>87</v>
      </c>
      <c r="H108" s="166">
        <v>75</v>
      </c>
      <c r="I108" s="193">
        <v>0</v>
      </c>
      <c r="J108" s="193">
        <v>0</v>
      </c>
      <c r="K108" s="193">
        <v>0</v>
      </c>
      <c r="L108" s="193">
        <v>0</v>
      </c>
      <c r="M108"/>
      <c r="S108" s="225"/>
    </row>
    <row r="109" spans="1:19" ht="25.5" hidden="1" customHeight="1">
      <c r="A109" s="198">
        <v>2</v>
      </c>
      <c r="B109" s="199">
        <v>5</v>
      </c>
      <c r="C109" s="200">
        <v>3</v>
      </c>
      <c r="D109" s="201">
        <v>2</v>
      </c>
      <c r="E109" s="199"/>
      <c r="F109" s="224"/>
      <c r="G109" s="201" t="s">
        <v>88</v>
      </c>
      <c r="H109" s="166">
        <v>76</v>
      </c>
      <c r="I109" s="176">
        <f>I110</f>
        <v>0</v>
      </c>
      <c r="J109" s="175">
        <f>J110</f>
        <v>0</v>
      </c>
      <c r="K109" s="175">
        <f>K110</f>
        <v>0</v>
      </c>
      <c r="L109" s="175">
        <f>L110</f>
        <v>0</v>
      </c>
      <c r="M109"/>
    </row>
    <row r="110" spans="1:19" ht="25.5" hidden="1" customHeight="1">
      <c r="A110" s="198">
        <v>2</v>
      </c>
      <c r="B110" s="199">
        <v>5</v>
      </c>
      <c r="C110" s="200">
        <v>3</v>
      </c>
      <c r="D110" s="201">
        <v>2</v>
      </c>
      <c r="E110" s="199">
        <v>1</v>
      </c>
      <c r="F110" s="224"/>
      <c r="G110" s="201" t="s">
        <v>88</v>
      </c>
      <c r="H110" s="166">
        <v>77</v>
      </c>
      <c r="I110" s="185">
        <f>SUM(I111:I112)</f>
        <v>0</v>
      </c>
      <c r="J110" s="185">
        <f>SUM(J111:J112)</f>
        <v>0</v>
      </c>
      <c r="K110" s="185">
        <f>SUM(K111:K112)</f>
        <v>0</v>
      </c>
      <c r="L110" s="185">
        <f>SUM(L111:L112)</f>
        <v>0</v>
      </c>
      <c r="M110"/>
    </row>
    <row r="111" spans="1:19" ht="25.5" hidden="1" customHeight="1">
      <c r="A111" s="198">
        <v>2</v>
      </c>
      <c r="B111" s="199">
        <v>5</v>
      </c>
      <c r="C111" s="200">
        <v>3</v>
      </c>
      <c r="D111" s="201">
        <v>2</v>
      </c>
      <c r="E111" s="199">
        <v>1</v>
      </c>
      <c r="F111" s="224">
        <v>1</v>
      </c>
      <c r="G111" s="201" t="s">
        <v>88</v>
      </c>
      <c r="H111" s="166">
        <v>78</v>
      </c>
      <c r="I111" s="193">
        <v>0</v>
      </c>
      <c r="J111" s="193">
        <v>0</v>
      </c>
      <c r="K111" s="193">
        <v>0</v>
      </c>
      <c r="L111" s="193">
        <v>0</v>
      </c>
      <c r="M111"/>
    </row>
    <row r="112" spans="1:19" hidden="1">
      <c r="A112" s="198">
        <v>2</v>
      </c>
      <c r="B112" s="199">
        <v>5</v>
      </c>
      <c r="C112" s="200">
        <v>3</v>
      </c>
      <c r="D112" s="201">
        <v>2</v>
      </c>
      <c r="E112" s="199">
        <v>1</v>
      </c>
      <c r="F112" s="224">
        <v>2</v>
      </c>
      <c r="G112" s="201" t="s">
        <v>89</v>
      </c>
      <c r="H112" s="166">
        <v>79</v>
      </c>
      <c r="I112" s="193">
        <v>0</v>
      </c>
      <c r="J112" s="193">
        <v>0</v>
      </c>
      <c r="K112" s="193">
        <v>0</v>
      </c>
      <c r="L112" s="193">
        <v>0</v>
      </c>
    </row>
    <row r="113" spans="1:13" hidden="1">
      <c r="A113" s="220">
        <v>2</v>
      </c>
      <c r="B113" s="171">
        <v>6</v>
      </c>
      <c r="C113" s="172"/>
      <c r="D113" s="173"/>
      <c r="E113" s="171"/>
      <c r="F113" s="222"/>
      <c r="G113" s="226" t="s">
        <v>90</v>
      </c>
      <c r="H113" s="166">
        <v>80</v>
      </c>
      <c r="I113" s="175">
        <f>SUM(I114+I119+I123+I127+I131+I135)</f>
        <v>0</v>
      </c>
      <c r="J113" s="175">
        <f>SUM(J114+J119+J123+J127+J131+J135)</f>
        <v>0</v>
      </c>
      <c r="K113" s="175">
        <f>SUM(K114+K119+K123+K127+K131+K135)</f>
        <v>0</v>
      </c>
      <c r="L113" s="175">
        <f>SUM(L114+L119+L123+L127+L131+L135)</f>
        <v>0</v>
      </c>
    </row>
    <row r="114" spans="1:13" hidden="1">
      <c r="A114" s="198">
        <v>2</v>
      </c>
      <c r="B114" s="199">
        <v>6</v>
      </c>
      <c r="C114" s="200">
        <v>1</v>
      </c>
      <c r="D114" s="201"/>
      <c r="E114" s="199"/>
      <c r="F114" s="224"/>
      <c r="G114" s="201" t="s">
        <v>91</v>
      </c>
      <c r="H114" s="166">
        <v>81</v>
      </c>
      <c r="I114" s="185">
        <f t="shared" ref="I114:L115" si="7">I115</f>
        <v>0</v>
      </c>
      <c r="J114" s="219">
        <f t="shared" si="7"/>
        <v>0</v>
      </c>
      <c r="K114" s="184">
        <f t="shared" si="7"/>
        <v>0</v>
      </c>
      <c r="L114" s="185">
        <f t="shared" si="7"/>
        <v>0</v>
      </c>
    </row>
    <row r="115" spans="1:13" hidden="1">
      <c r="A115" s="190">
        <v>2</v>
      </c>
      <c r="B115" s="186">
        <v>6</v>
      </c>
      <c r="C115" s="187">
        <v>1</v>
      </c>
      <c r="D115" s="188">
        <v>1</v>
      </c>
      <c r="E115" s="186"/>
      <c r="F115" s="221"/>
      <c r="G115" s="188" t="s">
        <v>91</v>
      </c>
      <c r="H115" s="166">
        <v>82</v>
      </c>
      <c r="I115" s="175">
        <f t="shared" si="7"/>
        <v>0</v>
      </c>
      <c r="J115" s="216">
        <f t="shared" si="7"/>
        <v>0</v>
      </c>
      <c r="K115" s="176">
        <f t="shared" si="7"/>
        <v>0</v>
      </c>
      <c r="L115" s="175">
        <f t="shared" si="7"/>
        <v>0</v>
      </c>
    </row>
    <row r="116" spans="1:13" hidden="1">
      <c r="A116" s="190">
        <v>2</v>
      </c>
      <c r="B116" s="186">
        <v>6</v>
      </c>
      <c r="C116" s="187">
        <v>1</v>
      </c>
      <c r="D116" s="188">
        <v>1</v>
      </c>
      <c r="E116" s="186">
        <v>1</v>
      </c>
      <c r="F116" s="221"/>
      <c r="G116" s="188" t="s">
        <v>91</v>
      </c>
      <c r="H116" s="166">
        <v>83</v>
      </c>
      <c r="I116" s="175">
        <f>SUM(I117:I118)</f>
        <v>0</v>
      </c>
      <c r="J116" s="216">
        <f>SUM(J117:J118)</f>
        <v>0</v>
      </c>
      <c r="K116" s="176">
        <f>SUM(K117:K118)</f>
        <v>0</v>
      </c>
      <c r="L116" s="175">
        <f>SUM(L117:L118)</f>
        <v>0</v>
      </c>
    </row>
    <row r="117" spans="1:13" hidden="1">
      <c r="A117" s="190">
        <v>2</v>
      </c>
      <c r="B117" s="186">
        <v>6</v>
      </c>
      <c r="C117" s="187">
        <v>1</v>
      </c>
      <c r="D117" s="188">
        <v>1</v>
      </c>
      <c r="E117" s="186">
        <v>1</v>
      </c>
      <c r="F117" s="221">
        <v>1</v>
      </c>
      <c r="G117" s="188" t="s">
        <v>92</v>
      </c>
      <c r="H117" s="166">
        <v>84</v>
      </c>
      <c r="I117" s="193">
        <v>0</v>
      </c>
      <c r="J117" s="193">
        <v>0</v>
      </c>
      <c r="K117" s="193">
        <v>0</v>
      </c>
      <c r="L117" s="193">
        <v>0</v>
      </c>
    </row>
    <row r="118" spans="1:13" hidden="1">
      <c r="A118" s="206">
        <v>2</v>
      </c>
      <c r="B118" s="181">
        <v>6</v>
      </c>
      <c r="C118" s="179">
        <v>1</v>
      </c>
      <c r="D118" s="180">
        <v>1</v>
      </c>
      <c r="E118" s="181">
        <v>1</v>
      </c>
      <c r="F118" s="223">
        <v>2</v>
      </c>
      <c r="G118" s="180" t="s">
        <v>93</v>
      </c>
      <c r="H118" s="166">
        <v>85</v>
      </c>
      <c r="I118" s="191">
        <v>0</v>
      </c>
      <c r="J118" s="191">
        <v>0</v>
      </c>
      <c r="K118" s="191">
        <v>0</v>
      </c>
      <c r="L118" s="191">
        <v>0</v>
      </c>
    </row>
    <row r="119" spans="1:13" ht="25.5" hidden="1" customHeight="1">
      <c r="A119" s="190">
        <v>2</v>
      </c>
      <c r="B119" s="186">
        <v>6</v>
      </c>
      <c r="C119" s="187">
        <v>2</v>
      </c>
      <c r="D119" s="188"/>
      <c r="E119" s="186"/>
      <c r="F119" s="221"/>
      <c r="G119" s="188" t="s">
        <v>94</v>
      </c>
      <c r="H119" s="166">
        <v>86</v>
      </c>
      <c r="I119" s="175">
        <f t="shared" ref="I119:L121" si="8">I120</f>
        <v>0</v>
      </c>
      <c r="J119" s="216">
        <f t="shared" si="8"/>
        <v>0</v>
      </c>
      <c r="K119" s="176">
        <f t="shared" si="8"/>
        <v>0</v>
      </c>
      <c r="L119" s="175">
        <f t="shared" si="8"/>
        <v>0</v>
      </c>
      <c r="M119"/>
    </row>
    <row r="120" spans="1:13" ht="25.5" hidden="1" customHeight="1">
      <c r="A120" s="190">
        <v>2</v>
      </c>
      <c r="B120" s="186">
        <v>6</v>
      </c>
      <c r="C120" s="187">
        <v>2</v>
      </c>
      <c r="D120" s="188">
        <v>1</v>
      </c>
      <c r="E120" s="186"/>
      <c r="F120" s="221"/>
      <c r="G120" s="188" t="s">
        <v>94</v>
      </c>
      <c r="H120" s="166">
        <v>87</v>
      </c>
      <c r="I120" s="175">
        <f t="shared" si="8"/>
        <v>0</v>
      </c>
      <c r="J120" s="216">
        <f t="shared" si="8"/>
        <v>0</v>
      </c>
      <c r="K120" s="176">
        <f t="shared" si="8"/>
        <v>0</v>
      </c>
      <c r="L120" s="175">
        <f t="shared" si="8"/>
        <v>0</v>
      </c>
      <c r="M120"/>
    </row>
    <row r="121" spans="1:13" ht="25.5" hidden="1" customHeight="1">
      <c r="A121" s="190">
        <v>2</v>
      </c>
      <c r="B121" s="186">
        <v>6</v>
      </c>
      <c r="C121" s="187">
        <v>2</v>
      </c>
      <c r="D121" s="188">
        <v>1</v>
      </c>
      <c r="E121" s="186">
        <v>1</v>
      </c>
      <c r="F121" s="221"/>
      <c r="G121" s="188" t="s">
        <v>94</v>
      </c>
      <c r="H121" s="166">
        <v>88</v>
      </c>
      <c r="I121" s="227">
        <f t="shared" si="8"/>
        <v>0</v>
      </c>
      <c r="J121" s="228">
        <f t="shared" si="8"/>
        <v>0</v>
      </c>
      <c r="K121" s="229">
        <f t="shared" si="8"/>
        <v>0</v>
      </c>
      <c r="L121" s="227">
        <f t="shared" si="8"/>
        <v>0</v>
      </c>
      <c r="M121"/>
    </row>
    <row r="122" spans="1:13" ht="25.5" hidden="1" customHeight="1">
      <c r="A122" s="190">
        <v>2</v>
      </c>
      <c r="B122" s="186">
        <v>6</v>
      </c>
      <c r="C122" s="187">
        <v>2</v>
      </c>
      <c r="D122" s="188">
        <v>1</v>
      </c>
      <c r="E122" s="186">
        <v>1</v>
      </c>
      <c r="F122" s="221">
        <v>1</v>
      </c>
      <c r="G122" s="188" t="s">
        <v>94</v>
      </c>
      <c r="H122" s="166">
        <v>89</v>
      </c>
      <c r="I122" s="193">
        <v>0</v>
      </c>
      <c r="J122" s="193">
        <v>0</v>
      </c>
      <c r="K122" s="193">
        <v>0</v>
      </c>
      <c r="L122" s="193">
        <v>0</v>
      </c>
      <c r="M122"/>
    </row>
    <row r="123" spans="1:13" ht="25.5" hidden="1" customHeight="1">
      <c r="A123" s="206">
        <v>2</v>
      </c>
      <c r="B123" s="181">
        <v>6</v>
      </c>
      <c r="C123" s="179">
        <v>3</v>
      </c>
      <c r="D123" s="180"/>
      <c r="E123" s="181"/>
      <c r="F123" s="223"/>
      <c r="G123" s="180" t="s">
        <v>95</v>
      </c>
      <c r="H123" s="166">
        <v>90</v>
      </c>
      <c r="I123" s="196">
        <f t="shared" ref="I123:L125" si="9">I124</f>
        <v>0</v>
      </c>
      <c r="J123" s="218">
        <f t="shared" si="9"/>
        <v>0</v>
      </c>
      <c r="K123" s="197">
        <f t="shared" si="9"/>
        <v>0</v>
      </c>
      <c r="L123" s="196">
        <f t="shared" si="9"/>
        <v>0</v>
      </c>
      <c r="M123"/>
    </row>
    <row r="124" spans="1:13" ht="25.5" hidden="1" customHeight="1">
      <c r="A124" s="190">
        <v>2</v>
      </c>
      <c r="B124" s="186">
        <v>6</v>
      </c>
      <c r="C124" s="187">
        <v>3</v>
      </c>
      <c r="D124" s="188">
        <v>1</v>
      </c>
      <c r="E124" s="186"/>
      <c r="F124" s="221"/>
      <c r="G124" s="188" t="s">
        <v>95</v>
      </c>
      <c r="H124" s="166">
        <v>91</v>
      </c>
      <c r="I124" s="175">
        <f t="shared" si="9"/>
        <v>0</v>
      </c>
      <c r="J124" s="216">
        <f t="shared" si="9"/>
        <v>0</v>
      </c>
      <c r="K124" s="176">
        <f t="shared" si="9"/>
        <v>0</v>
      </c>
      <c r="L124" s="175">
        <f t="shared" si="9"/>
        <v>0</v>
      </c>
      <c r="M124"/>
    </row>
    <row r="125" spans="1:13" ht="25.5" hidden="1" customHeight="1">
      <c r="A125" s="190">
        <v>2</v>
      </c>
      <c r="B125" s="186">
        <v>6</v>
      </c>
      <c r="C125" s="187">
        <v>3</v>
      </c>
      <c r="D125" s="188">
        <v>1</v>
      </c>
      <c r="E125" s="186">
        <v>1</v>
      </c>
      <c r="F125" s="221"/>
      <c r="G125" s="188" t="s">
        <v>95</v>
      </c>
      <c r="H125" s="166">
        <v>92</v>
      </c>
      <c r="I125" s="175">
        <f t="shared" si="9"/>
        <v>0</v>
      </c>
      <c r="J125" s="216">
        <f t="shared" si="9"/>
        <v>0</v>
      </c>
      <c r="K125" s="176">
        <f t="shared" si="9"/>
        <v>0</v>
      </c>
      <c r="L125" s="175">
        <f t="shared" si="9"/>
        <v>0</v>
      </c>
      <c r="M125"/>
    </row>
    <row r="126" spans="1:13" ht="25.5" hidden="1" customHeight="1">
      <c r="A126" s="190">
        <v>2</v>
      </c>
      <c r="B126" s="186">
        <v>6</v>
      </c>
      <c r="C126" s="187">
        <v>3</v>
      </c>
      <c r="D126" s="188">
        <v>1</v>
      </c>
      <c r="E126" s="186">
        <v>1</v>
      </c>
      <c r="F126" s="221">
        <v>1</v>
      </c>
      <c r="G126" s="188" t="s">
        <v>95</v>
      </c>
      <c r="H126" s="166">
        <v>93</v>
      </c>
      <c r="I126" s="193">
        <v>0</v>
      </c>
      <c r="J126" s="193">
        <v>0</v>
      </c>
      <c r="K126" s="193">
        <v>0</v>
      </c>
      <c r="L126" s="193">
        <v>0</v>
      </c>
      <c r="M126"/>
    </row>
    <row r="127" spans="1:13" ht="25.5" hidden="1" customHeight="1">
      <c r="A127" s="206">
        <v>2</v>
      </c>
      <c r="B127" s="181">
        <v>6</v>
      </c>
      <c r="C127" s="179">
        <v>4</v>
      </c>
      <c r="D127" s="180"/>
      <c r="E127" s="181"/>
      <c r="F127" s="223"/>
      <c r="G127" s="180" t="s">
        <v>96</v>
      </c>
      <c r="H127" s="166">
        <v>94</v>
      </c>
      <c r="I127" s="196">
        <f t="shared" ref="I127:L129" si="10">I128</f>
        <v>0</v>
      </c>
      <c r="J127" s="218">
        <f t="shared" si="10"/>
        <v>0</v>
      </c>
      <c r="K127" s="197">
        <f t="shared" si="10"/>
        <v>0</v>
      </c>
      <c r="L127" s="196">
        <f t="shared" si="10"/>
        <v>0</v>
      </c>
      <c r="M127"/>
    </row>
    <row r="128" spans="1:13" ht="25.5" hidden="1" customHeight="1">
      <c r="A128" s="190">
        <v>2</v>
      </c>
      <c r="B128" s="186">
        <v>6</v>
      </c>
      <c r="C128" s="187">
        <v>4</v>
      </c>
      <c r="D128" s="188">
        <v>1</v>
      </c>
      <c r="E128" s="186"/>
      <c r="F128" s="221"/>
      <c r="G128" s="188" t="s">
        <v>96</v>
      </c>
      <c r="H128" s="166">
        <v>95</v>
      </c>
      <c r="I128" s="175">
        <f t="shared" si="10"/>
        <v>0</v>
      </c>
      <c r="J128" s="216">
        <f t="shared" si="10"/>
        <v>0</v>
      </c>
      <c r="K128" s="176">
        <f t="shared" si="10"/>
        <v>0</v>
      </c>
      <c r="L128" s="175">
        <f t="shared" si="10"/>
        <v>0</v>
      </c>
      <c r="M128"/>
    </row>
    <row r="129" spans="1:13" ht="25.5" hidden="1" customHeight="1">
      <c r="A129" s="190">
        <v>2</v>
      </c>
      <c r="B129" s="186">
        <v>6</v>
      </c>
      <c r="C129" s="187">
        <v>4</v>
      </c>
      <c r="D129" s="188">
        <v>1</v>
      </c>
      <c r="E129" s="186">
        <v>1</v>
      </c>
      <c r="F129" s="221"/>
      <c r="G129" s="188" t="s">
        <v>96</v>
      </c>
      <c r="H129" s="166">
        <v>96</v>
      </c>
      <c r="I129" s="175">
        <f t="shared" si="10"/>
        <v>0</v>
      </c>
      <c r="J129" s="216">
        <f t="shared" si="10"/>
        <v>0</v>
      </c>
      <c r="K129" s="176">
        <f t="shared" si="10"/>
        <v>0</v>
      </c>
      <c r="L129" s="175">
        <f t="shared" si="10"/>
        <v>0</v>
      </c>
      <c r="M129"/>
    </row>
    <row r="130" spans="1:13" ht="25.5" hidden="1" customHeight="1">
      <c r="A130" s="190">
        <v>2</v>
      </c>
      <c r="B130" s="186">
        <v>6</v>
      </c>
      <c r="C130" s="187">
        <v>4</v>
      </c>
      <c r="D130" s="188">
        <v>1</v>
      </c>
      <c r="E130" s="186">
        <v>1</v>
      </c>
      <c r="F130" s="221">
        <v>1</v>
      </c>
      <c r="G130" s="188" t="s">
        <v>96</v>
      </c>
      <c r="H130" s="166">
        <v>97</v>
      </c>
      <c r="I130" s="193">
        <v>0</v>
      </c>
      <c r="J130" s="193">
        <v>0</v>
      </c>
      <c r="K130" s="193">
        <v>0</v>
      </c>
      <c r="L130" s="193">
        <v>0</v>
      </c>
      <c r="M130"/>
    </row>
    <row r="131" spans="1:13" ht="25.5" hidden="1" customHeight="1">
      <c r="A131" s="198">
        <v>2</v>
      </c>
      <c r="B131" s="207">
        <v>6</v>
      </c>
      <c r="C131" s="208">
        <v>5</v>
      </c>
      <c r="D131" s="210"/>
      <c r="E131" s="207"/>
      <c r="F131" s="230"/>
      <c r="G131" s="210" t="s">
        <v>97</v>
      </c>
      <c r="H131" s="166">
        <v>98</v>
      </c>
      <c r="I131" s="203">
        <f t="shared" ref="I131:L133" si="11">I132</f>
        <v>0</v>
      </c>
      <c r="J131" s="231">
        <f t="shared" si="11"/>
        <v>0</v>
      </c>
      <c r="K131" s="204">
        <f t="shared" si="11"/>
        <v>0</v>
      </c>
      <c r="L131" s="203">
        <f t="shared" si="11"/>
        <v>0</v>
      </c>
      <c r="M131"/>
    </row>
    <row r="132" spans="1:13" ht="25.5" hidden="1" customHeight="1">
      <c r="A132" s="190">
        <v>2</v>
      </c>
      <c r="B132" s="186">
        <v>6</v>
      </c>
      <c r="C132" s="187">
        <v>5</v>
      </c>
      <c r="D132" s="188">
        <v>1</v>
      </c>
      <c r="E132" s="186"/>
      <c r="F132" s="221"/>
      <c r="G132" s="210" t="s">
        <v>97</v>
      </c>
      <c r="H132" s="166">
        <v>99</v>
      </c>
      <c r="I132" s="175">
        <f t="shared" si="11"/>
        <v>0</v>
      </c>
      <c r="J132" s="216">
        <f t="shared" si="11"/>
        <v>0</v>
      </c>
      <c r="K132" s="176">
        <f t="shared" si="11"/>
        <v>0</v>
      </c>
      <c r="L132" s="175">
        <f t="shared" si="11"/>
        <v>0</v>
      </c>
      <c r="M132"/>
    </row>
    <row r="133" spans="1:13" ht="25.5" hidden="1" customHeight="1">
      <c r="A133" s="190">
        <v>2</v>
      </c>
      <c r="B133" s="186">
        <v>6</v>
      </c>
      <c r="C133" s="187">
        <v>5</v>
      </c>
      <c r="D133" s="188">
        <v>1</v>
      </c>
      <c r="E133" s="186">
        <v>1</v>
      </c>
      <c r="F133" s="221"/>
      <c r="G133" s="210" t="s">
        <v>97</v>
      </c>
      <c r="H133" s="166">
        <v>100</v>
      </c>
      <c r="I133" s="175">
        <f t="shared" si="11"/>
        <v>0</v>
      </c>
      <c r="J133" s="216">
        <f t="shared" si="11"/>
        <v>0</v>
      </c>
      <c r="K133" s="176">
        <f t="shared" si="11"/>
        <v>0</v>
      </c>
      <c r="L133" s="175">
        <f t="shared" si="11"/>
        <v>0</v>
      </c>
      <c r="M133"/>
    </row>
    <row r="134" spans="1:13" ht="25.5" hidden="1" customHeight="1">
      <c r="A134" s="186">
        <v>2</v>
      </c>
      <c r="B134" s="187">
        <v>6</v>
      </c>
      <c r="C134" s="186">
        <v>5</v>
      </c>
      <c r="D134" s="186">
        <v>1</v>
      </c>
      <c r="E134" s="188">
        <v>1</v>
      </c>
      <c r="F134" s="221">
        <v>1</v>
      </c>
      <c r="G134" s="186" t="s">
        <v>98</v>
      </c>
      <c r="H134" s="166">
        <v>101</v>
      </c>
      <c r="I134" s="193">
        <v>0</v>
      </c>
      <c r="J134" s="193">
        <v>0</v>
      </c>
      <c r="K134" s="193">
        <v>0</v>
      </c>
      <c r="L134" s="193">
        <v>0</v>
      </c>
      <c r="M134"/>
    </row>
    <row r="135" spans="1:13" ht="26.25" hidden="1" customHeight="1">
      <c r="A135" s="190">
        <v>2</v>
      </c>
      <c r="B135" s="187">
        <v>6</v>
      </c>
      <c r="C135" s="186">
        <v>6</v>
      </c>
      <c r="D135" s="187"/>
      <c r="E135" s="188"/>
      <c r="F135" s="189"/>
      <c r="G135" s="232" t="s">
        <v>99</v>
      </c>
      <c r="H135" s="166">
        <v>102</v>
      </c>
      <c r="I135" s="176">
        <f t="shared" ref="I135:L137" si="12">I136</f>
        <v>0</v>
      </c>
      <c r="J135" s="175">
        <f t="shared" si="12"/>
        <v>0</v>
      </c>
      <c r="K135" s="175">
        <f t="shared" si="12"/>
        <v>0</v>
      </c>
      <c r="L135" s="175">
        <f t="shared" si="12"/>
        <v>0</v>
      </c>
      <c r="M135"/>
    </row>
    <row r="136" spans="1:13" ht="26.25" hidden="1" customHeight="1">
      <c r="A136" s="190">
        <v>2</v>
      </c>
      <c r="B136" s="187">
        <v>6</v>
      </c>
      <c r="C136" s="186">
        <v>6</v>
      </c>
      <c r="D136" s="187">
        <v>1</v>
      </c>
      <c r="E136" s="188"/>
      <c r="F136" s="189"/>
      <c r="G136" s="232" t="s">
        <v>99</v>
      </c>
      <c r="H136" s="233">
        <v>103</v>
      </c>
      <c r="I136" s="175">
        <f t="shared" si="12"/>
        <v>0</v>
      </c>
      <c r="J136" s="175">
        <f t="shared" si="12"/>
        <v>0</v>
      </c>
      <c r="K136" s="175">
        <f t="shared" si="12"/>
        <v>0</v>
      </c>
      <c r="L136" s="175">
        <f t="shared" si="12"/>
        <v>0</v>
      </c>
      <c r="M136"/>
    </row>
    <row r="137" spans="1:13" ht="26.25" hidden="1" customHeight="1">
      <c r="A137" s="190">
        <v>2</v>
      </c>
      <c r="B137" s="187">
        <v>6</v>
      </c>
      <c r="C137" s="186">
        <v>6</v>
      </c>
      <c r="D137" s="187">
        <v>1</v>
      </c>
      <c r="E137" s="188">
        <v>1</v>
      </c>
      <c r="F137" s="189"/>
      <c r="G137" s="232" t="s">
        <v>99</v>
      </c>
      <c r="H137" s="233">
        <v>104</v>
      </c>
      <c r="I137" s="175">
        <f t="shared" si="12"/>
        <v>0</v>
      </c>
      <c r="J137" s="175">
        <f t="shared" si="12"/>
        <v>0</v>
      </c>
      <c r="K137" s="175">
        <f t="shared" si="12"/>
        <v>0</v>
      </c>
      <c r="L137" s="175">
        <f t="shared" si="12"/>
        <v>0</v>
      </c>
      <c r="M137"/>
    </row>
    <row r="138" spans="1:13" ht="26.25" hidden="1" customHeight="1">
      <c r="A138" s="190">
        <v>2</v>
      </c>
      <c r="B138" s="187">
        <v>6</v>
      </c>
      <c r="C138" s="186">
        <v>6</v>
      </c>
      <c r="D138" s="187">
        <v>1</v>
      </c>
      <c r="E138" s="188">
        <v>1</v>
      </c>
      <c r="F138" s="189">
        <v>1</v>
      </c>
      <c r="G138" s="147" t="s">
        <v>99</v>
      </c>
      <c r="H138" s="233">
        <v>105</v>
      </c>
      <c r="I138" s="193">
        <v>0</v>
      </c>
      <c r="J138" s="234">
        <v>0</v>
      </c>
      <c r="K138" s="193">
        <v>0</v>
      </c>
      <c r="L138" s="193">
        <v>0</v>
      </c>
      <c r="M138"/>
    </row>
    <row r="139" spans="1:13" hidden="1">
      <c r="A139" s="220">
        <v>2</v>
      </c>
      <c r="B139" s="171">
        <v>7</v>
      </c>
      <c r="C139" s="171"/>
      <c r="D139" s="172"/>
      <c r="E139" s="172"/>
      <c r="F139" s="174"/>
      <c r="G139" s="173" t="s">
        <v>100</v>
      </c>
      <c r="H139" s="233">
        <v>106</v>
      </c>
      <c r="I139" s="176">
        <f>SUM(I140+I145+I153)</f>
        <v>0</v>
      </c>
      <c r="J139" s="216">
        <f>SUM(J140+J145+J153)</f>
        <v>0</v>
      </c>
      <c r="K139" s="176">
        <f>SUM(K140+K145+K153)</f>
        <v>0</v>
      </c>
      <c r="L139" s="175">
        <f>SUM(L140+L145+L153)</f>
        <v>0</v>
      </c>
    </row>
    <row r="140" spans="1:13" hidden="1">
      <c r="A140" s="190">
        <v>2</v>
      </c>
      <c r="B140" s="186">
        <v>7</v>
      </c>
      <c r="C140" s="186">
        <v>1</v>
      </c>
      <c r="D140" s="187"/>
      <c r="E140" s="187"/>
      <c r="F140" s="189"/>
      <c r="G140" s="188" t="s">
        <v>101</v>
      </c>
      <c r="H140" s="233">
        <v>107</v>
      </c>
      <c r="I140" s="176">
        <f t="shared" ref="I140:L141" si="13">I141</f>
        <v>0</v>
      </c>
      <c r="J140" s="216">
        <f t="shared" si="13"/>
        <v>0</v>
      </c>
      <c r="K140" s="176">
        <f t="shared" si="13"/>
        <v>0</v>
      </c>
      <c r="L140" s="175">
        <f t="shared" si="13"/>
        <v>0</v>
      </c>
    </row>
    <row r="141" spans="1:13" hidden="1">
      <c r="A141" s="190">
        <v>2</v>
      </c>
      <c r="B141" s="186">
        <v>7</v>
      </c>
      <c r="C141" s="186">
        <v>1</v>
      </c>
      <c r="D141" s="187">
        <v>1</v>
      </c>
      <c r="E141" s="187"/>
      <c r="F141" s="189"/>
      <c r="G141" s="188" t="s">
        <v>101</v>
      </c>
      <c r="H141" s="233">
        <v>108</v>
      </c>
      <c r="I141" s="176">
        <f t="shared" si="13"/>
        <v>0</v>
      </c>
      <c r="J141" s="216">
        <f t="shared" si="13"/>
        <v>0</v>
      </c>
      <c r="K141" s="176">
        <f t="shared" si="13"/>
        <v>0</v>
      </c>
      <c r="L141" s="175">
        <f t="shared" si="13"/>
        <v>0</v>
      </c>
    </row>
    <row r="142" spans="1:13" hidden="1">
      <c r="A142" s="190">
        <v>2</v>
      </c>
      <c r="B142" s="186">
        <v>7</v>
      </c>
      <c r="C142" s="186">
        <v>1</v>
      </c>
      <c r="D142" s="187">
        <v>1</v>
      </c>
      <c r="E142" s="187">
        <v>1</v>
      </c>
      <c r="F142" s="189"/>
      <c r="G142" s="188" t="s">
        <v>101</v>
      </c>
      <c r="H142" s="233">
        <v>109</v>
      </c>
      <c r="I142" s="176">
        <f>SUM(I143:I144)</f>
        <v>0</v>
      </c>
      <c r="J142" s="216">
        <f>SUM(J143:J144)</f>
        <v>0</v>
      </c>
      <c r="K142" s="176">
        <f>SUM(K143:K144)</f>
        <v>0</v>
      </c>
      <c r="L142" s="175">
        <f>SUM(L143:L144)</f>
        <v>0</v>
      </c>
    </row>
    <row r="143" spans="1:13" hidden="1">
      <c r="A143" s="206">
        <v>2</v>
      </c>
      <c r="B143" s="181">
        <v>7</v>
      </c>
      <c r="C143" s="206">
        <v>1</v>
      </c>
      <c r="D143" s="186">
        <v>1</v>
      </c>
      <c r="E143" s="179">
        <v>1</v>
      </c>
      <c r="F143" s="182">
        <v>1</v>
      </c>
      <c r="G143" s="180" t="s">
        <v>102</v>
      </c>
      <c r="H143" s="233">
        <v>110</v>
      </c>
      <c r="I143" s="235">
        <v>0</v>
      </c>
      <c r="J143" s="235">
        <v>0</v>
      </c>
      <c r="K143" s="235">
        <v>0</v>
      </c>
      <c r="L143" s="235">
        <v>0</v>
      </c>
    </row>
    <row r="144" spans="1:13" hidden="1">
      <c r="A144" s="186">
        <v>2</v>
      </c>
      <c r="B144" s="186">
        <v>7</v>
      </c>
      <c r="C144" s="190">
        <v>1</v>
      </c>
      <c r="D144" s="186">
        <v>1</v>
      </c>
      <c r="E144" s="187">
        <v>1</v>
      </c>
      <c r="F144" s="189">
        <v>2</v>
      </c>
      <c r="G144" s="188" t="s">
        <v>103</v>
      </c>
      <c r="H144" s="233">
        <v>111</v>
      </c>
      <c r="I144" s="192">
        <v>0</v>
      </c>
      <c r="J144" s="192">
        <v>0</v>
      </c>
      <c r="K144" s="192">
        <v>0</v>
      </c>
      <c r="L144" s="192">
        <v>0</v>
      </c>
    </row>
    <row r="145" spans="1:13" ht="25.5" hidden="1" customHeight="1">
      <c r="A145" s="198">
        <v>2</v>
      </c>
      <c r="B145" s="199">
        <v>7</v>
      </c>
      <c r="C145" s="198">
        <v>2</v>
      </c>
      <c r="D145" s="199"/>
      <c r="E145" s="200"/>
      <c r="F145" s="202"/>
      <c r="G145" s="201" t="s">
        <v>104</v>
      </c>
      <c r="H145" s="233">
        <v>112</v>
      </c>
      <c r="I145" s="184">
        <f t="shared" ref="I145:L146" si="14">I146</f>
        <v>0</v>
      </c>
      <c r="J145" s="219">
        <f t="shared" si="14"/>
        <v>0</v>
      </c>
      <c r="K145" s="184">
        <f t="shared" si="14"/>
        <v>0</v>
      </c>
      <c r="L145" s="185">
        <f t="shared" si="14"/>
        <v>0</v>
      </c>
      <c r="M145"/>
    </row>
    <row r="146" spans="1:13" ht="25.5" hidden="1" customHeight="1">
      <c r="A146" s="190">
        <v>2</v>
      </c>
      <c r="B146" s="186">
        <v>7</v>
      </c>
      <c r="C146" s="190">
        <v>2</v>
      </c>
      <c r="D146" s="186">
        <v>1</v>
      </c>
      <c r="E146" s="187"/>
      <c r="F146" s="189"/>
      <c r="G146" s="188" t="s">
        <v>105</v>
      </c>
      <c r="H146" s="233">
        <v>113</v>
      </c>
      <c r="I146" s="176">
        <f t="shared" si="14"/>
        <v>0</v>
      </c>
      <c r="J146" s="216">
        <f t="shared" si="14"/>
        <v>0</v>
      </c>
      <c r="K146" s="176">
        <f t="shared" si="14"/>
        <v>0</v>
      </c>
      <c r="L146" s="175">
        <f t="shared" si="14"/>
        <v>0</v>
      </c>
      <c r="M146"/>
    </row>
    <row r="147" spans="1:13" ht="25.5" hidden="1" customHeight="1">
      <c r="A147" s="190">
        <v>2</v>
      </c>
      <c r="B147" s="186">
        <v>7</v>
      </c>
      <c r="C147" s="190">
        <v>2</v>
      </c>
      <c r="D147" s="186">
        <v>1</v>
      </c>
      <c r="E147" s="187">
        <v>1</v>
      </c>
      <c r="F147" s="189"/>
      <c r="G147" s="188" t="s">
        <v>105</v>
      </c>
      <c r="H147" s="233">
        <v>114</v>
      </c>
      <c r="I147" s="176">
        <f>SUM(I148:I149)</f>
        <v>0</v>
      </c>
      <c r="J147" s="216">
        <f>SUM(J148:J149)</f>
        <v>0</v>
      </c>
      <c r="K147" s="176">
        <f>SUM(K148:K149)</f>
        <v>0</v>
      </c>
      <c r="L147" s="175">
        <f>SUM(L148:L149)</f>
        <v>0</v>
      </c>
      <c r="M147"/>
    </row>
    <row r="148" spans="1:13" hidden="1">
      <c r="A148" s="190">
        <v>2</v>
      </c>
      <c r="B148" s="186">
        <v>7</v>
      </c>
      <c r="C148" s="190">
        <v>2</v>
      </c>
      <c r="D148" s="186">
        <v>1</v>
      </c>
      <c r="E148" s="187">
        <v>1</v>
      </c>
      <c r="F148" s="189">
        <v>1</v>
      </c>
      <c r="G148" s="188" t="s">
        <v>106</v>
      </c>
      <c r="H148" s="233">
        <v>115</v>
      </c>
      <c r="I148" s="192">
        <v>0</v>
      </c>
      <c r="J148" s="192">
        <v>0</v>
      </c>
      <c r="K148" s="192">
        <v>0</v>
      </c>
      <c r="L148" s="192">
        <v>0</v>
      </c>
    </row>
    <row r="149" spans="1:13" hidden="1">
      <c r="A149" s="190">
        <v>2</v>
      </c>
      <c r="B149" s="186">
        <v>7</v>
      </c>
      <c r="C149" s="190">
        <v>2</v>
      </c>
      <c r="D149" s="186">
        <v>1</v>
      </c>
      <c r="E149" s="187">
        <v>1</v>
      </c>
      <c r="F149" s="189">
        <v>2</v>
      </c>
      <c r="G149" s="188" t="s">
        <v>107</v>
      </c>
      <c r="H149" s="233">
        <v>116</v>
      </c>
      <c r="I149" s="192">
        <v>0</v>
      </c>
      <c r="J149" s="192">
        <v>0</v>
      </c>
      <c r="K149" s="192">
        <v>0</v>
      </c>
      <c r="L149" s="192">
        <v>0</v>
      </c>
    </row>
    <row r="150" spans="1:13" hidden="1">
      <c r="A150" s="190">
        <v>2</v>
      </c>
      <c r="B150" s="186">
        <v>7</v>
      </c>
      <c r="C150" s="190">
        <v>2</v>
      </c>
      <c r="D150" s="186">
        <v>2</v>
      </c>
      <c r="E150" s="187"/>
      <c r="F150" s="189"/>
      <c r="G150" s="188" t="s">
        <v>108</v>
      </c>
      <c r="H150" s="233">
        <v>117</v>
      </c>
      <c r="I150" s="176">
        <f>I151</f>
        <v>0</v>
      </c>
      <c r="J150" s="176">
        <f>J151</f>
        <v>0</v>
      </c>
      <c r="K150" s="176">
        <f>K151</f>
        <v>0</v>
      </c>
      <c r="L150" s="176">
        <f>L151</f>
        <v>0</v>
      </c>
    </row>
    <row r="151" spans="1:13" hidden="1">
      <c r="A151" s="190">
        <v>2</v>
      </c>
      <c r="B151" s="186">
        <v>7</v>
      </c>
      <c r="C151" s="190">
        <v>2</v>
      </c>
      <c r="D151" s="186">
        <v>2</v>
      </c>
      <c r="E151" s="187">
        <v>1</v>
      </c>
      <c r="F151" s="189"/>
      <c r="G151" s="188" t="s">
        <v>108</v>
      </c>
      <c r="H151" s="233">
        <v>118</v>
      </c>
      <c r="I151" s="176">
        <f>SUM(I152)</f>
        <v>0</v>
      </c>
      <c r="J151" s="176">
        <f>SUM(J152)</f>
        <v>0</v>
      </c>
      <c r="K151" s="176">
        <f>SUM(K152)</f>
        <v>0</v>
      </c>
      <c r="L151" s="176">
        <f>SUM(L152)</f>
        <v>0</v>
      </c>
    </row>
    <row r="152" spans="1:13" hidden="1">
      <c r="A152" s="190">
        <v>2</v>
      </c>
      <c r="B152" s="186">
        <v>7</v>
      </c>
      <c r="C152" s="190">
        <v>2</v>
      </c>
      <c r="D152" s="186">
        <v>2</v>
      </c>
      <c r="E152" s="187">
        <v>1</v>
      </c>
      <c r="F152" s="189">
        <v>1</v>
      </c>
      <c r="G152" s="188" t="s">
        <v>108</v>
      </c>
      <c r="H152" s="233">
        <v>119</v>
      </c>
      <c r="I152" s="192">
        <v>0</v>
      </c>
      <c r="J152" s="192">
        <v>0</v>
      </c>
      <c r="K152" s="192">
        <v>0</v>
      </c>
      <c r="L152" s="192">
        <v>0</v>
      </c>
    </row>
    <row r="153" spans="1:13" hidden="1">
      <c r="A153" s="190">
        <v>2</v>
      </c>
      <c r="B153" s="186">
        <v>7</v>
      </c>
      <c r="C153" s="190">
        <v>3</v>
      </c>
      <c r="D153" s="186"/>
      <c r="E153" s="187"/>
      <c r="F153" s="189"/>
      <c r="G153" s="188" t="s">
        <v>109</v>
      </c>
      <c r="H153" s="233">
        <v>120</v>
      </c>
      <c r="I153" s="176">
        <f t="shared" ref="I153:L154" si="15">I154</f>
        <v>0</v>
      </c>
      <c r="J153" s="216">
        <f t="shared" si="15"/>
        <v>0</v>
      </c>
      <c r="K153" s="176">
        <f t="shared" si="15"/>
        <v>0</v>
      </c>
      <c r="L153" s="175">
        <f t="shared" si="15"/>
        <v>0</v>
      </c>
    </row>
    <row r="154" spans="1:13" hidden="1">
      <c r="A154" s="198">
        <v>2</v>
      </c>
      <c r="B154" s="207">
        <v>7</v>
      </c>
      <c r="C154" s="236">
        <v>3</v>
      </c>
      <c r="D154" s="207">
        <v>1</v>
      </c>
      <c r="E154" s="208"/>
      <c r="F154" s="209"/>
      <c r="G154" s="210" t="s">
        <v>109</v>
      </c>
      <c r="H154" s="233">
        <v>121</v>
      </c>
      <c r="I154" s="204">
        <f t="shared" si="15"/>
        <v>0</v>
      </c>
      <c r="J154" s="231">
        <f t="shared" si="15"/>
        <v>0</v>
      </c>
      <c r="K154" s="204">
        <f t="shared" si="15"/>
        <v>0</v>
      </c>
      <c r="L154" s="203">
        <f t="shared" si="15"/>
        <v>0</v>
      </c>
    </row>
    <row r="155" spans="1:13" hidden="1">
      <c r="A155" s="190">
        <v>2</v>
      </c>
      <c r="B155" s="186">
        <v>7</v>
      </c>
      <c r="C155" s="190">
        <v>3</v>
      </c>
      <c r="D155" s="186">
        <v>1</v>
      </c>
      <c r="E155" s="187">
        <v>1</v>
      </c>
      <c r="F155" s="189"/>
      <c r="G155" s="188" t="s">
        <v>109</v>
      </c>
      <c r="H155" s="233">
        <v>122</v>
      </c>
      <c r="I155" s="176">
        <f>SUM(I156:I157)</f>
        <v>0</v>
      </c>
      <c r="J155" s="216">
        <f>SUM(J156:J157)</f>
        <v>0</v>
      </c>
      <c r="K155" s="176">
        <f>SUM(K156:K157)</f>
        <v>0</v>
      </c>
      <c r="L155" s="175">
        <f>SUM(L156:L157)</f>
        <v>0</v>
      </c>
    </row>
    <row r="156" spans="1:13" hidden="1">
      <c r="A156" s="206">
        <v>2</v>
      </c>
      <c r="B156" s="181">
        <v>7</v>
      </c>
      <c r="C156" s="206">
        <v>3</v>
      </c>
      <c r="D156" s="181">
        <v>1</v>
      </c>
      <c r="E156" s="179">
        <v>1</v>
      </c>
      <c r="F156" s="182">
        <v>1</v>
      </c>
      <c r="G156" s="180" t="s">
        <v>110</v>
      </c>
      <c r="H156" s="233">
        <v>123</v>
      </c>
      <c r="I156" s="235">
        <v>0</v>
      </c>
      <c r="J156" s="235">
        <v>0</v>
      </c>
      <c r="K156" s="235">
        <v>0</v>
      </c>
      <c r="L156" s="235">
        <v>0</v>
      </c>
    </row>
    <row r="157" spans="1:13" hidden="1">
      <c r="A157" s="190">
        <v>2</v>
      </c>
      <c r="B157" s="186">
        <v>7</v>
      </c>
      <c r="C157" s="190">
        <v>3</v>
      </c>
      <c r="D157" s="186">
        <v>1</v>
      </c>
      <c r="E157" s="187">
        <v>1</v>
      </c>
      <c r="F157" s="189">
        <v>2</v>
      </c>
      <c r="G157" s="188" t="s">
        <v>111</v>
      </c>
      <c r="H157" s="233">
        <v>124</v>
      </c>
      <c r="I157" s="192">
        <v>0</v>
      </c>
      <c r="J157" s="193">
        <v>0</v>
      </c>
      <c r="K157" s="193">
        <v>0</v>
      </c>
      <c r="L157" s="193">
        <v>0</v>
      </c>
    </row>
    <row r="158" spans="1:13" hidden="1">
      <c r="A158" s="220">
        <v>2</v>
      </c>
      <c r="B158" s="220">
        <v>8</v>
      </c>
      <c r="C158" s="171"/>
      <c r="D158" s="195"/>
      <c r="E158" s="178"/>
      <c r="F158" s="237"/>
      <c r="G158" s="183" t="s">
        <v>112</v>
      </c>
      <c r="H158" s="233">
        <v>125</v>
      </c>
      <c r="I158" s="197">
        <f>I159</f>
        <v>0</v>
      </c>
      <c r="J158" s="218">
        <f>J159</f>
        <v>0</v>
      </c>
      <c r="K158" s="197">
        <f>K159</f>
        <v>0</v>
      </c>
      <c r="L158" s="196">
        <f>L159</f>
        <v>0</v>
      </c>
    </row>
    <row r="159" spans="1:13" hidden="1">
      <c r="A159" s="198">
        <v>2</v>
      </c>
      <c r="B159" s="198">
        <v>8</v>
      </c>
      <c r="C159" s="198">
        <v>1</v>
      </c>
      <c r="D159" s="199"/>
      <c r="E159" s="200"/>
      <c r="F159" s="202"/>
      <c r="G159" s="180" t="s">
        <v>112</v>
      </c>
      <c r="H159" s="233">
        <v>126</v>
      </c>
      <c r="I159" s="197">
        <f>I160+I165</f>
        <v>0</v>
      </c>
      <c r="J159" s="218">
        <f>J160+J165</f>
        <v>0</v>
      </c>
      <c r="K159" s="197">
        <f>K160+K165</f>
        <v>0</v>
      </c>
      <c r="L159" s="196">
        <f>L160+L165</f>
        <v>0</v>
      </c>
    </row>
    <row r="160" spans="1:13" hidden="1">
      <c r="A160" s="190">
        <v>2</v>
      </c>
      <c r="B160" s="186">
        <v>8</v>
      </c>
      <c r="C160" s="188">
        <v>1</v>
      </c>
      <c r="D160" s="186">
        <v>1</v>
      </c>
      <c r="E160" s="187"/>
      <c r="F160" s="189"/>
      <c r="G160" s="188" t="s">
        <v>113</v>
      </c>
      <c r="H160" s="233">
        <v>127</v>
      </c>
      <c r="I160" s="176">
        <f>I161</f>
        <v>0</v>
      </c>
      <c r="J160" s="216">
        <f>J161</f>
        <v>0</v>
      </c>
      <c r="K160" s="176">
        <f>K161</f>
        <v>0</v>
      </c>
      <c r="L160" s="175">
        <f>L161</f>
        <v>0</v>
      </c>
    </row>
    <row r="161" spans="1:15" hidden="1">
      <c r="A161" s="190">
        <v>2</v>
      </c>
      <c r="B161" s="186">
        <v>8</v>
      </c>
      <c r="C161" s="180">
        <v>1</v>
      </c>
      <c r="D161" s="181">
        <v>1</v>
      </c>
      <c r="E161" s="179">
        <v>1</v>
      </c>
      <c r="F161" s="182"/>
      <c r="G161" s="188" t="s">
        <v>113</v>
      </c>
      <c r="H161" s="233">
        <v>128</v>
      </c>
      <c r="I161" s="197">
        <f>SUM(I162:I164)</f>
        <v>0</v>
      </c>
      <c r="J161" s="197">
        <f>SUM(J162:J164)</f>
        <v>0</v>
      </c>
      <c r="K161" s="197">
        <f>SUM(K162:K164)</f>
        <v>0</v>
      </c>
      <c r="L161" s="197">
        <f>SUM(L162:L164)</f>
        <v>0</v>
      </c>
    </row>
    <row r="162" spans="1:15" hidden="1">
      <c r="A162" s="186">
        <v>2</v>
      </c>
      <c r="B162" s="181">
        <v>8</v>
      </c>
      <c r="C162" s="188">
        <v>1</v>
      </c>
      <c r="D162" s="186">
        <v>1</v>
      </c>
      <c r="E162" s="187">
        <v>1</v>
      </c>
      <c r="F162" s="189">
        <v>1</v>
      </c>
      <c r="G162" s="188" t="s">
        <v>114</v>
      </c>
      <c r="H162" s="233">
        <v>129</v>
      </c>
      <c r="I162" s="192">
        <v>0</v>
      </c>
      <c r="J162" s="192">
        <v>0</v>
      </c>
      <c r="K162" s="192">
        <v>0</v>
      </c>
      <c r="L162" s="192">
        <v>0</v>
      </c>
    </row>
    <row r="163" spans="1:15" ht="25.5" hidden="1" customHeight="1">
      <c r="A163" s="198">
        <v>2</v>
      </c>
      <c r="B163" s="207">
        <v>8</v>
      </c>
      <c r="C163" s="210">
        <v>1</v>
      </c>
      <c r="D163" s="207">
        <v>1</v>
      </c>
      <c r="E163" s="208">
        <v>1</v>
      </c>
      <c r="F163" s="209">
        <v>2</v>
      </c>
      <c r="G163" s="210" t="s">
        <v>115</v>
      </c>
      <c r="H163" s="233">
        <v>130</v>
      </c>
      <c r="I163" s="238">
        <v>0</v>
      </c>
      <c r="J163" s="238">
        <v>0</v>
      </c>
      <c r="K163" s="238">
        <v>0</v>
      </c>
      <c r="L163" s="238">
        <v>0</v>
      </c>
      <c r="M163"/>
    </row>
    <row r="164" spans="1:15" hidden="1">
      <c r="A164" s="198">
        <v>2</v>
      </c>
      <c r="B164" s="207">
        <v>8</v>
      </c>
      <c r="C164" s="210">
        <v>1</v>
      </c>
      <c r="D164" s="207">
        <v>1</v>
      </c>
      <c r="E164" s="208">
        <v>1</v>
      </c>
      <c r="F164" s="209">
        <v>3</v>
      </c>
      <c r="G164" s="210" t="s">
        <v>116</v>
      </c>
      <c r="H164" s="233">
        <v>131</v>
      </c>
      <c r="I164" s="238">
        <v>0</v>
      </c>
      <c r="J164" s="239">
        <v>0</v>
      </c>
      <c r="K164" s="238">
        <v>0</v>
      </c>
      <c r="L164" s="211">
        <v>0</v>
      </c>
    </row>
    <row r="165" spans="1:15" hidden="1">
      <c r="A165" s="190">
        <v>2</v>
      </c>
      <c r="B165" s="186">
        <v>8</v>
      </c>
      <c r="C165" s="188">
        <v>1</v>
      </c>
      <c r="D165" s="186">
        <v>2</v>
      </c>
      <c r="E165" s="187"/>
      <c r="F165" s="189"/>
      <c r="G165" s="188" t="s">
        <v>117</v>
      </c>
      <c r="H165" s="233">
        <v>132</v>
      </c>
      <c r="I165" s="176">
        <f t="shared" ref="I165:L166" si="16">I166</f>
        <v>0</v>
      </c>
      <c r="J165" s="216">
        <f t="shared" si="16"/>
        <v>0</v>
      </c>
      <c r="K165" s="176">
        <f t="shared" si="16"/>
        <v>0</v>
      </c>
      <c r="L165" s="175">
        <f t="shared" si="16"/>
        <v>0</v>
      </c>
    </row>
    <row r="166" spans="1:15" hidden="1">
      <c r="A166" s="190">
        <v>2</v>
      </c>
      <c r="B166" s="186">
        <v>8</v>
      </c>
      <c r="C166" s="188">
        <v>1</v>
      </c>
      <c r="D166" s="186">
        <v>2</v>
      </c>
      <c r="E166" s="187">
        <v>1</v>
      </c>
      <c r="F166" s="189"/>
      <c r="G166" s="188" t="s">
        <v>117</v>
      </c>
      <c r="H166" s="233">
        <v>133</v>
      </c>
      <c r="I166" s="176">
        <f t="shared" si="16"/>
        <v>0</v>
      </c>
      <c r="J166" s="216">
        <f t="shared" si="16"/>
        <v>0</v>
      </c>
      <c r="K166" s="176">
        <f t="shared" si="16"/>
        <v>0</v>
      </c>
      <c r="L166" s="175">
        <f t="shared" si="16"/>
        <v>0</v>
      </c>
    </row>
    <row r="167" spans="1:15" hidden="1">
      <c r="A167" s="198">
        <v>2</v>
      </c>
      <c r="B167" s="199">
        <v>8</v>
      </c>
      <c r="C167" s="201">
        <v>1</v>
      </c>
      <c r="D167" s="199">
        <v>2</v>
      </c>
      <c r="E167" s="200">
        <v>1</v>
      </c>
      <c r="F167" s="202">
        <v>1</v>
      </c>
      <c r="G167" s="188" t="s">
        <v>117</v>
      </c>
      <c r="H167" s="233">
        <v>134</v>
      </c>
      <c r="I167" s="240">
        <v>0</v>
      </c>
      <c r="J167" s="193">
        <v>0</v>
      </c>
      <c r="K167" s="193">
        <v>0</v>
      </c>
      <c r="L167" s="193">
        <v>0</v>
      </c>
    </row>
    <row r="168" spans="1:15" ht="38.25" hidden="1" customHeight="1">
      <c r="A168" s="220">
        <v>2</v>
      </c>
      <c r="B168" s="171">
        <v>9</v>
      </c>
      <c r="C168" s="173"/>
      <c r="D168" s="171"/>
      <c r="E168" s="172"/>
      <c r="F168" s="174"/>
      <c r="G168" s="173" t="s">
        <v>118</v>
      </c>
      <c r="H168" s="233">
        <v>135</v>
      </c>
      <c r="I168" s="176">
        <f>I169+I173</f>
        <v>0</v>
      </c>
      <c r="J168" s="216">
        <f>J169+J173</f>
        <v>0</v>
      </c>
      <c r="K168" s="176">
        <f>K169+K173</f>
        <v>0</v>
      </c>
      <c r="L168" s="175">
        <f>L169+L173</f>
        <v>0</v>
      </c>
      <c r="M168"/>
    </row>
    <row r="169" spans="1:15" ht="38.25" hidden="1" customHeight="1">
      <c r="A169" s="190">
        <v>2</v>
      </c>
      <c r="B169" s="186">
        <v>9</v>
      </c>
      <c r="C169" s="188">
        <v>1</v>
      </c>
      <c r="D169" s="186"/>
      <c r="E169" s="187"/>
      <c r="F169" s="189"/>
      <c r="G169" s="188" t="s">
        <v>119</v>
      </c>
      <c r="H169" s="233">
        <v>136</v>
      </c>
      <c r="I169" s="176">
        <f t="shared" ref="I169:L171" si="17">I170</f>
        <v>0</v>
      </c>
      <c r="J169" s="216">
        <f t="shared" si="17"/>
        <v>0</v>
      </c>
      <c r="K169" s="176">
        <f t="shared" si="17"/>
        <v>0</v>
      </c>
      <c r="L169" s="175">
        <f t="shared" si="17"/>
        <v>0</v>
      </c>
      <c r="M169" s="201"/>
      <c r="N169" s="201"/>
      <c r="O169" s="201"/>
    </row>
    <row r="170" spans="1:15" ht="38.25" hidden="1" customHeight="1">
      <c r="A170" s="206">
        <v>2</v>
      </c>
      <c r="B170" s="181">
        <v>9</v>
      </c>
      <c r="C170" s="180">
        <v>1</v>
      </c>
      <c r="D170" s="181">
        <v>1</v>
      </c>
      <c r="E170" s="179"/>
      <c r="F170" s="182"/>
      <c r="G170" s="188" t="s">
        <v>119</v>
      </c>
      <c r="H170" s="233">
        <v>137</v>
      </c>
      <c r="I170" s="197">
        <f t="shared" si="17"/>
        <v>0</v>
      </c>
      <c r="J170" s="218">
        <f t="shared" si="17"/>
        <v>0</v>
      </c>
      <c r="K170" s="197">
        <f t="shared" si="17"/>
        <v>0</v>
      </c>
      <c r="L170" s="196">
        <f t="shared" si="17"/>
        <v>0</v>
      </c>
      <c r="M170"/>
    </row>
    <row r="171" spans="1:15" ht="38.25" hidden="1" customHeight="1">
      <c r="A171" s="190">
        <v>2</v>
      </c>
      <c r="B171" s="186">
        <v>9</v>
      </c>
      <c r="C171" s="190">
        <v>1</v>
      </c>
      <c r="D171" s="186">
        <v>1</v>
      </c>
      <c r="E171" s="187">
        <v>1</v>
      </c>
      <c r="F171" s="189"/>
      <c r="G171" s="188" t="s">
        <v>119</v>
      </c>
      <c r="H171" s="233">
        <v>138</v>
      </c>
      <c r="I171" s="176">
        <f t="shared" si="17"/>
        <v>0</v>
      </c>
      <c r="J171" s="216">
        <f t="shared" si="17"/>
        <v>0</v>
      </c>
      <c r="K171" s="176">
        <f t="shared" si="17"/>
        <v>0</v>
      </c>
      <c r="L171" s="175">
        <f t="shared" si="17"/>
        <v>0</v>
      </c>
      <c r="M171"/>
    </row>
    <row r="172" spans="1:15" ht="38.25" hidden="1" customHeight="1">
      <c r="A172" s="206">
        <v>2</v>
      </c>
      <c r="B172" s="181">
        <v>9</v>
      </c>
      <c r="C172" s="181">
        <v>1</v>
      </c>
      <c r="D172" s="181">
        <v>1</v>
      </c>
      <c r="E172" s="179">
        <v>1</v>
      </c>
      <c r="F172" s="182">
        <v>1</v>
      </c>
      <c r="G172" s="188" t="s">
        <v>119</v>
      </c>
      <c r="H172" s="233">
        <v>139</v>
      </c>
      <c r="I172" s="235">
        <v>0</v>
      </c>
      <c r="J172" s="235">
        <v>0</v>
      </c>
      <c r="K172" s="235">
        <v>0</v>
      </c>
      <c r="L172" s="235">
        <v>0</v>
      </c>
      <c r="M172"/>
    </row>
    <row r="173" spans="1:15" ht="38.25" hidden="1" customHeight="1">
      <c r="A173" s="190">
        <v>2</v>
      </c>
      <c r="B173" s="186">
        <v>9</v>
      </c>
      <c r="C173" s="186">
        <v>2</v>
      </c>
      <c r="D173" s="186"/>
      <c r="E173" s="187"/>
      <c r="F173" s="189"/>
      <c r="G173" s="188" t="s">
        <v>120</v>
      </c>
      <c r="H173" s="233">
        <v>140</v>
      </c>
      <c r="I173" s="176">
        <f>SUM(I174+I179)</f>
        <v>0</v>
      </c>
      <c r="J173" s="176">
        <f>SUM(J174+J179)</f>
        <v>0</v>
      </c>
      <c r="K173" s="176">
        <f>SUM(K174+K179)</f>
        <v>0</v>
      </c>
      <c r="L173" s="176">
        <f>SUM(L174+L179)</f>
        <v>0</v>
      </c>
      <c r="M173"/>
    </row>
    <row r="174" spans="1:15" ht="51" hidden="1" customHeight="1">
      <c r="A174" s="190">
        <v>2</v>
      </c>
      <c r="B174" s="186">
        <v>9</v>
      </c>
      <c r="C174" s="186">
        <v>2</v>
      </c>
      <c r="D174" s="181">
        <v>1</v>
      </c>
      <c r="E174" s="179"/>
      <c r="F174" s="182"/>
      <c r="G174" s="180" t="s">
        <v>121</v>
      </c>
      <c r="H174" s="233">
        <v>141</v>
      </c>
      <c r="I174" s="197">
        <f>I175</f>
        <v>0</v>
      </c>
      <c r="J174" s="218">
        <f>J175</f>
        <v>0</v>
      </c>
      <c r="K174" s="197">
        <f>K175</f>
        <v>0</v>
      </c>
      <c r="L174" s="196">
        <f>L175</f>
        <v>0</v>
      </c>
      <c r="M174"/>
    </row>
    <row r="175" spans="1:15" ht="51" hidden="1" customHeight="1">
      <c r="A175" s="206">
        <v>2</v>
      </c>
      <c r="B175" s="181">
        <v>9</v>
      </c>
      <c r="C175" s="181">
        <v>2</v>
      </c>
      <c r="D175" s="186">
        <v>1</v>
      </c>
      <c r="E175" s="187">
        <v>1</v>
      </c>
      <c r="F175" s="189"/>
      <c r="G175" s="180" t="s">
        <v>121</v>
      </c>
      <c r="H175" s="233">
        <v>142</v>
      </c>
      <c r="I175" s="176">
        <f>SUM(I176:I178)</f>
        <v>0</v>
      </c>
      <c r="J175" s="216">
        <f>SUM(J176:J178)</f>
        <v>0</v>
      </c>
      <c r="K175" s="176">
        <f>SUM(K176:K178)</f>
        <v>0</v>
      </c>
      <c r="L175" s="175">
        <f>SUM(L176:L178)</f>
        <v>0</v>
      </c>
      <c r="M175"/>
    </row>
    <row r="176" spans="1:15" ht="51" hidden="1" customHeight="1">
      <c r="A176" s="198">
        <v>2</v>
      </c>
      <c r="B176" s="207">
        <v>9</v>
      </c>
      <c r="C176" s="207">
        <v>2</v>
      </c>
      <c r="D176" s="207">
        <v>1</v>
      </c>
      <c r="E176" s="208">
        <v>1</v>
      </c>
      <c r="F176" s="209">
        <v>1</v>
      </c>
      <c r="G176" s="180" t="s">
        <v>122</v>
      </c>
      <c r="H176" s="233">
        <v>143</v>
      </c>
      <c r="I176" s="238">
        <v>0</v>
      </c>
      <c r="J176" s="191">
        <v>0</v>
      </c>
      <c r="K176" s="191">
        <v>0</v>
      </c>
      <c r="L176" s="191">
        <v>0</v>
      </c>
      <c r="M176"/>
    </row>
    <row r="177" spans="1:13" ht="63.75" hidden="1" customHeight="1">
      <c r="A177" s="190">
        <v>2</v>
      </c>
      <c r="B177" s="186">
        <v>9</v>
      </c>
      <c r="C177" s="186">
        <v>2</v>
      </c>
      <c r="D177" s="186">
        <v>1</v>
      </c>
      <c r="E177" s="187">
        <v>1</v>
      </c>
      <c r="F177" s="189">
        <v>2</v>
      </c>
      <c r="G177" s="180" t="s">
        <v>123</v>
      </c>
      <c r="H177" s="233">
        <v>144</v>
      </c>
      <c r="I177" s="192">
        <v>0</v>
      </c>
      <c r="J177" s="241">
        <v>0</v>
      </c>
      <c r="K177" s="241">
        <v>0</v>
      </c>
      <c r="L177" s="241">
        <v>0</v>
      </c>
      <c r="M177"/>
    </row>
    <row r="178" spans="1:13" ht="51" hidden="1" customHeight="1">
      <c r="A178" s="190">
        <v>2</v>
      </c>
      <c r="B178" s="186">
        <v>9</v>
      </c>
      <c r="C178" s="186">
        <v>2</v>
      </c>
      <c r="D178" s="186">
        <v>1</v>
      </c>
      <c r="E178" s="187">
        <v>1</v>
      </c>
      <c r="F178" s="189">
        <v>3</v>
      </c>
      <c r="G178" s="180" t="s">
        <v>124</v>
      </c>
      <c r="H178" s="233">
        <v>145</v>
      </c>
      <c r="I178" s="192">
        <v>0</v>
      </c>
      <c r="J178" s="192">
        <v>0</v>
      </c>
      <c r="K178" s="192">
        <v>0</v>
      </c>
      <c r="L178" s="192">
        <v>0</v>
      </c>
      <c r="M178"/>
    </row>
    <row r="179" spans="1:13" ht="38.25" hidden="1" customHeight="1">
      <c r="A179" s="242">
        <v>2</v>
      </c>
      <c r="B179" s="242">
        <v>9</v>
      </c>
      <c r="C179" s="242">
        <v>2</v>
      </c>
      <c r="D179" s="242">
        <v>2</v>
      </c>
      <c r="E179" s="242"/>
      <c r="F179" s="242"/>
      <c r="G179" s="188" t="s">
        <v>125</v>
      </c>
      <c r="H179" s="233">
        <v>146</v>
      </c>
      <c r="I179" s="176">
        <f>I180</f>
        <v>0</v>
      </c>
      <c r="J179" s="216">
        <f>J180</f>
        <v>0</v>
      </c>
      <c r="K179" s="176">
        <f>K180</f>
        <v>0</v>
      </c>
      <c r="L179" s="175">
        <f>L180</f>
        <v>0</v>
      </c>
      <c r="M179"/>
    </row>
    <row r="180" spans="1:13" ht="38.25" hidden="1" customHeight="1">
      <c r="A180" s="190">
        <v>2</v>
      </c>
      <c r="B180" s="186">
        <v>9</v>
      </c>
      <c r="C180" s="186">
        <v>2</v>
      </c>
      <c r="D180" s="186">
        <v>2</v>
      </c>
      <c r="E180" s="187">
        <v>1</v>
      </c>
      <c r="F180" s="189"/>
      <c r="G180" s="180" t="s">
        <v>126</v>
      </c>
      <c r="H180" s="233">
        <v>147</v>
      </c>
      <c r="I180" s="197">
        <f>SUM(I181:I183)</f>
        <v>0</v>
      </c>
      <c r="J180" s="197">
        <f>SUM(J181:J183)</f>
        <v>0</v>
      </c>
      <c r="K180" s="197">
        <f>SUM(K181:K183)</f>
        <v>0</v>
      </c>
      <c r="L180" s="197">
        <f>SUM(L181:L183)</f>
        <v>0</v>
      </c>
      <c r="M180"/>
    </row>
    <row r="181" spans="1:13" ht="51" hidden="1" customHeight="1">
      <c r="A181" s="190">
        <v>2</v>
      </c>
      <c r="B181" s="186">
        <v>9</v>
      </c>
      <c r="C181" s="186">
        <v>2</v>
      </c>
      <c r="D181" s="186">
        <v>2</v>
      </c>
      <c r="E181" s="186">
        <v>1</v>
      </c>
      <c r="F181" s="189">
        <v>1</v>
      </c>
      <c r="G181" s="243" t="s">
        <v>127</v>
      </c>
      <c r="H181" s="233">
        <v>148</v>
      </c>
      <c r="I181" s="192">
        <v>0</v>
      </c>
      <c r="J181" s="191">
        <v>0</v>
      </c>
      <c r="K181" s="191">
        <v>0</v>
      </c>
      <c r="L181" s="191">
        <v>0</v>
      </c>
      <c r="M181"/>
    </row>
    <row r="182" spans="1:13" ht="51" hidden="1" customHeight="1">
      <c r="A182" s="199">
        <v>2</v>
      </c>
      <c r="B182" s="201">
        <v>9</v>
      </c>
      <c r="C182" s="199">
        <v>2</v>
      </c>
      <c r="D182" s="200">
        <v>2</v>
      </c>
      <c r="E182" s="200">
        <v>1</v>
      </c>
      <c r="F182" s="202">
        <v>2</v>
      </c>
      <c r="G182" s="201" t="s">
        <v>128</v>
      </c>
      <c r="H182" s="233">
        <v>149</v>
      </c>
      <c r="I182" s="191">
        <v>0</v>
      </c>
      <c r="J182" s="193">
        <v>0</v>
      </c>
      <c r="K182" s="193">
        <v>0</v>
      </c>
      <c r="L182" s="193">
        <v>0</v>
      </c>
      <c r="M182"/>
    </row>
    <row r="183" spans="1:13" ht="51" hidden="1" customHeight="1">
      <c r="A183" s="186">
        <v>2</v>
      </c>
      <c r="B183" s="210">
        <v>9</v>
      </c>
      <c r="C183" s="207">
        <v>2</v>
      </c>
      <c r="D183" s="208">
        <v>2</v>
      </c>
      <c r="E183" s="208">
        <v>1</v>
      </c>
      <c r="F183" s="209">
        <v>3</v>
      </c>
      <c r="G183" s="210" t="s">
        <v>129</v>
      </c>
      <c r="H183" s="233">
        <v>150</v>
      </c>
      <c r="I183" s="241">
        <v>0</v>
      </c>
      <c r="J183" s="241">
        <v>0</v>
      </c>
      <c r="K183" s="241">
        <v>0</v>
      </c>
      <c r="L183" s="241">
        <v>0</v>
      </c>
      <c r="M183"/>
    </row>
    <row r="184" spans="1:13" ht="76.5" hidden="1" customHeight="1">
      <c r="A184" s="171">
        <v>3</v>
      </c>
      <c r="B184" s="173"/>
      <c r="C184" s="171"/>
      <c r="D184" s="172"/>
      <c r="E184" s="172"/>
      <c r="F184" s="174"/>
      <c r="G184" s="226" t="s">
        <v>130</v>
      </c>
      <c r="H184" s="233">
        <v>151</v>
      </c>
      <c r="I184" s="175">
        <f>SUM(I185+I238+I303)</f>
        <v>0</v>
      </c>
      <c r="J184" s="216">
        <f>SUM(J185+J238+J303)</f>
        <v>0</v>
      </c>
      <c r="K184" s="176">
        <f>SUM(K185+K238+K303)</f>
        <v>0</v>
      </c>
      <c r="L184" s="175">
        <f>SUM(L185+L238+L303)</f>
        <v>0</v>
      </c>
      <c r="M184"/>
    </row>
    <row r="185" spans="1:13" ht="25.5" hidden="1" customHeight="1">
      <c r="A185" s="220">
        <v>3</v>
      </c>
      <c r="B185" s="171">
        <v>1</v>
      </c>
      <c r="C185" s="195"/>
      <c r="D185" s="178"/>
      <c r="E185" s="178"/>
      <c r="F185" s="237"/>
      <c r="G185" s="215" t="s">
        <v>131</v>
      </c>
      <c r="H185" s="233">
        <v>152</v>
      </c>
      <c r="I185" s="175">
        <f>SUM(I186+I209+I216+I228+I232)</f>
        <v>0</v>
      </c>
      <c r="J185" s="196">
        <f>SUM(J186+J209+J216+J228+J232)</f>
        <v>0</v>
      </c>
      <c r="K185" s="196">
        <f>SUM(K186+K209+K216+K228+K232)</f>
        <v>0</v>
      </c>
      <c r="L185" s="196">
        <f>SUM(L186+L209+L216+L228+L232)</f>
        <v>0</v>
      </c>
      <c r="M185"/>
    </row>
    <row r="186" spans="1:13" ht="25.5" hidden="1" customHeight="1">
      <c r="A186" s="181">
        <v>3</v>
      </c>
      <c r="B186" s="180">
        <v>1</v>
      </c>
      <c r="C186" s="181">
        <v>1</v>
      </c>
      <c r="D186" s="179"/>
      <c r="E186" s="179"/>
      <c r="F186" s="244"/>
      <c r="G186" s="190" t="s">
        <v>132</v>
      </c>
      <c r="H186" s="233">
        <v>153</v>
      </c>
      <c r="I186" s="196">
        <f>SUM(I187+I190+I195+I201+I206)</f>
        <v>0</v>
      </c>
      <c r="J186" s="216">
        <f>SUM(J187+J190+J195+J201+J206)</f>
        <v>0</v>
      </c>
      <c r="K186" s="176">
        <f>SUM(K187+K190+K195+K201+K206)</f>
        <v>0</v>
      </c>
      <c r="L186" s="175">
        <f>SUM(L187+L190+L195+L201+L206)</f>
        <v>0</v>
      </c>
      <c r="M186"/>
    </row>
    <row r="187" spans="1:13" hidden="1">
      <c r="A187" s="186">
        <v>3</v>
      </c>
      <c r="B187" s="188">
        <v>1</v>
      </c>
      <c r="C187" s="186">
        <v>1</v>
      </c>
      <c r="D187" s="187">
        <v>1</v>
      </c>
      <c r="E187" s="187"/>
      <c r="F187" s="245"/>
      <c r="G187" s="190" t="s">
        <v>133</v>
      </c>
      <c r="H187" s="233">
        <v>154</v>
      </c>
      <c r="I187" s="175">
        <f t="shared" ref="I187:L188" si="18">I188</f>
        <v>0</v>
      </c>
      <c r="J187" s="218">
        <f t="shared" si="18"/>
        <v>0</v>
      </c>
      <c r="K187" s="197">
        <f t="shared" si="18"/>
        <v>0</v>
      </c>
      <c r="L187" s="196">
        <f t="shared" si="18"/>
        <v>0</v>
      </c>
    </row>
    <row r="188" spans="1:13" hidden="1">
      <c r="A188" s="186">
        <v>3</v>
      </c>
      <c r="B188" s="188">
        <v>1</v>
      </c>
      <c r="C188" s="186">
        <v>1</v>
      </c>
      <c r="D188" s="187">
        <v>1</v>
      </c>
      <c r="E188" s="187">
        <v>1</v>
      </c>
      <c r="F188" s="221"/>
      <c r="G188" s="190" t="s">
        <v>133</v>
      </c>
      <c r="H188" s="233">
        <v>155</v>
      </c>
      <c r="I188" s="196">
        <f t="shared" si="18"/>
        <v>0</v>
      </c>
      <c r="J188" s="175">
        <f t="shared" si="18"/>
        <v>0</v>
      </c>
      <c r="K188" s="175">
        <f t="shared" si="18"/>
        <v>0</v>
      </c>
      <c r="L188" s="175">
        <f t="shared" si="18"/>
        <v>0</v>
      </c>
    </row>
    <row r="189" spans="1:13" hidden="1">
      <c r="A189" s="186">
        <v>3</v>
      </c>
      <c r="B189" s="188">
        <v>1</v>
      </c>
      <c r="C189" s="186">
        <v>1</v>
      </c>
      <c r="D189" s="187">
        <v>1</v>
      </c>
      <c r="E189" s="187">
        <v>1</v>
      </c>
      <c r="F189" s="221">
        <v>1</v>
      </c>
      <c r="G189" s="190" t="s">
        <v>133</v>
      </c>
      <c r="H189" s="233">
        <v>156</v>
      </c>
      <c r="I189" s="193">
        <v>0</v>
      </c>
      <c r="J189" s="193">
        <v>0</v>
      </c>
      <c r="K189" s="193">
        <v>0</v>
      </c>
      <c r="L189" s="193">
        <v>0</v>
      </c>
    </row>
    <row r="190" spans="1:13" hidden="1">
      <c r="A190" s="181">
        <v>3</v>
      </c>
      <c r="B190" s="179">
        <v>1</v>
      </c>
      <c r="C190" s="179">
        <v>1</v>
      </c>
      <c r="D190" s="179">
        <v>2</v>
      </c>
      <c r="E190" s="179"/>
      <c r="F190" s="182"/>
      <c r="G190" s="180" t="s">
        <v>134</v>
      </c>
      <c r="H190" s="233">
        <v>157</v>
      </c>
      <c r="I190" s="196">
        <f>I191</f>
        <v>0</v>
      </c>
      <c r="J190" s="218">
        <f>J191</f>
        <v>0</v>
      </c>
      <c r="K190" s="197">
        <f>K191</f>
        <v>0</v>
      </c>
      <c r="L190" s="196">
        <f>L191</f>
        <v>0</v>
      </c>
    </row>
    <row r="191" spans="1:13" hidden="1">
      <c r="A191" s="186">
        <v>3</v>
      </c>
      <c r="B191" s="187">
        <v>1</v>
      </c>
      <c r="C191" s="187">
        <v>1</v>
      </c>
      <c r="D191" s="187">
        <v>2</v>
      </c>
      <c r="E191" s="187">
        <v>1</v>
      </c>
      <c r="F191" s="189"/>
      <c r="G191" s="180" t="s">
        <v>134</v>
      </c>
      <c r="H191" s="233">
        <v>158</v>
      </c>
      <c r="I191" s="175">
        <f>SUM(I192:I194)</f>
        <v>0</v>
      </c>
      <c r="J191" s="216">
        <f>SUM(J192:J194)</f>
        <v>0</v>
      </c>
      <c r="K191" s="176">
        <f>SUM(K192:K194)</f>
        <v>0</v>
      </c>
      <c r="L191" s="175">
        <f>SUM(L192:L194)</f>
        <v>0</v>
      </c>
    </row>
    <row r="192" spans="1:13" hidden="1">
      <c r="A192" s="181">
        <v>3</v>
      </c>
      <c r="B192" s="179">
        <v>1</v>
      </c>
      <c r="C192" s="179">
        <v>1</v>
      </c>
      <c r="D192" s="179">
        <v>2</v>
      </c>
      <c r="E192" s="179">
        <v>1</v>
      </c>
      <c r="F192" s="182">
        <v>1</v>
      </c>
      <c r="G192" s="180" t="s">
        <v>135</v>
      </c>
      <c r="H192" s="233">
        <v>159</v>
      </c>
      <c r="I192" s="191">
        <v>0</v>
      </c>
      <c r="J192" s="191">
        <v>0</v>
      </c>
      <c r="K192" s="191">
        <v>0</v>
      </c>
      <c r="L192" s="241">
        <v>0</v>
      </c>
    </row>
    <row r="193" spans="1:13" hidden="1">
      <c r="A193" s="186">
        <v>3</v>
      </c>
      <c r="B193" s="187">
        <v>1</v>
      </c>
      <c r="C193" s="187">
        <v>1</v>
      </c>
      <c r="D193" s="187">
        <v>2</v>
      </c>
      <c r="E193" s="187">
        <v>1</v>
      </c>
      <c r="F193" s="189">
        <v>2</v>
      </c>
      <c r="G193" s="188" t="s">
        <v>136</v>
      </c>
      <c r="H193" s="233">
        <v>160</v>
      </c>
      <c r="I193" s="193">
        <v>0</v>
      </c>
      <c r="J193" s="193">
        <v>0</v>
      </c>
      <c r="K193" s="193">
        <v>0</v>
      </c>
      <c r="L193" s="193">
        <v>0</v>
      </c>
    </row>
    <row r="194" spans="1:13" ht="25.5" hidden="1" customHeight="1">
      <c r="A194" s="181">
        <v>3</v>
      </c>
      <c r="B194" s="179">
        <v>1</v>
      </c>
      <c r="C194" s="179">
        <v>1</v>
      </c>
      <c r="D194" s="179">
        <v>2</v>
      </c>
      <c r="E194" s="179">
        <v>1</v>
      </c>
      <c r="F194" s="182">
        <v>3</v>
      </c>
      <c r="G194" s="180" t="s">
        <v>137</v>
      </c>
      <c r="H194" s="233">
        <v>161</v>
      </c>
      <c r="I194" s="191">
        <v>0</v>
      </c>
      <c r="J194" s="191">
        <v>0</v>
      </c>
      <c r="K194" s="191">
        <v>0</v>
      </c>
      <c r="L194" s="241">
        <v>0</v>
      </c>
      <c r="M194"/>
    </row>
    <row r="195" spans="1:13" hidden="1">
      <c r="A195" s="186">
        <v>3</v>
      </c>
      <c r="B195" s="187">
        <v>1</v>
      </c>
      <c r="C195" s="187">
        <v>1</v>
      </c>
      <c r="D195" s="187">
        <v>3</v>
      </c>
      <c r="E195" s="187"/>
      <c r="F195" s="189"/>
      <c r="G195" s="188" t="s">
        <v>138</v>
      </c>
      <c r="H195" s="233">
        <v>162</v>
      </c>
      <c r="I195" s="175">
        <f>I196</f>
        <v>0</v>
      </c>
      <c r="J195" s="216">
        <f>J196</f>
        <v>0</v>
      </c>
      <c r="K195" s="176">
        <f>K196</f>
        <v>0</v>
      </c>
      <c r="L195" s="175">
        <f>L196</f>
        <v>0</v>
      </c>
    </row>
    <row r="196" spans="1:13" hidden="1">
      <c r="A196" s="186">
        <v>3</v>
      </c>
      <c r="B196" s="187">
        <v>1</v>
      </c>
      <c r="C196" s="187">
        <v>1</v>
      </c>
      <c r="D196" s="187">
        <v>3</v>
      </c>
      <c r="E196" s="187">
        <v>1</v>
      </c>
      <c r="F196" s="189"/>
      <c r="G196" s="188" t="s">
        <v>138</v>
      </c>
      <c r="H196" s="233">
        <v>163</v>
      </c>
      <c r="I196" s="175">
        <f>SUM(I197:I200)</f>
        <v>0</v>
      </c>
      <c r="J196" s="175">
        <f>SUM(J197:J200)</f>
        <v>0</v>
      </c>
      <c r="K196" s="175">
        <f>SUM(K197:K200)</f>
        <v>0</v>
      </c>
      <c r="L196" s="175">
        <f>SUM(L197:L200)</f>
        <v>0</v>
      </c>
    </row>
    <row r="197" spans="1:13" hidden="1">
      <c r="A197" s="186">
        <v>3</v>
      </c>
      <c r="B197" s="187">
        <v>1</v>
      </c>
      <c r="C197" s="187">
        <v>1</v>
      </c>
      <c r="D197" s="187">
        <v>3</v>
      </c>
      <c r="E197" s="187">
        <v>1</v>
      </c>
      <c r="F197" s="189">
        <v>1</v>
      </c>
      <c r="G197" s="188" t="s">
        <v>139</v>
      </c>
      <c r="H197" s="233">
        <v>164</v>
      </c>
      <c r="I197" s="193">
        <v>0</v>
      </c>
      <c r="J197" s="193">
        <v>0</v>
      </c>
      <c r="K197" s="193">
        <v>0</v>
      </c>
      <c r="L197" s="241">
        <v>0</v>
      </c>
    </row>
    <row r="198" spans="1:13" hidden="1">
      <c r="A198" s="186">
        <v>3</v>
      </c>
      <c r="B198" s="187">
        <v>1</v>
      </c>
      <c r="C198" s="187">
        <v>1</v>
      </c>
      <c r="D198" s="187">
        <v>3</v>
      </c>
      <c r="E198" s="187">
        <v>1</v>
      </c>
      <c r="F198" s="189">
        <v>2</v>
      </c>
      <c r="G198" s="188" t="s">
        <v>140</v>
      </c>
      <c r="H198" s="233">
        <v>165</v>
      </c>
      <c r="I198" s="191">
        <v>0</v>
      </c>
      <c r="J198" s="193">
        <v>0</v>
      </c>
      <c r="K198" s="193">
        <v>0</v>
      </c>
      <c r="L198" s="193">
        <v>0</v>
      </c>
    </row>
    <row r="199" spans="1:13" hidden="1">
      <c r="A199" s="186">
        <v>3</v>
      </c>
      <c r="B199" s="187">
        <v>1</v>
      </c>
      <c r="C199" s="187">
        <v>1</v>
      </c>
      <c r="D199" s="187">
        <v>3</v>
      </c>
      <c r="E199" s="187">
        <v>1</v>
      </c>
      <c r="F199" s="189">
        <v>3</v>
      </c>
      <c r="G199" s="190" t="s">
        <v>141</v>
      </c>
      <c r="H199" s="233">
        <v>166</v>
      </c>
      <c r="I199" s="191">
        <v>0</v>
      </c>
      <c r="J199" s="211">
        <v>0</v>
      </c>
      <c r="K199" s="211">
        <v>0</v>
      </c>
      <c r="L199" s="211">
        <v>0</v>
      </c>
    </row>
    <row r="200" spans="1:13" ht="26.25" hidden="1" customHeight="1">
      <c r="A200" s="199">
        <v>3</v>
      </c>
      <c r="B200" s="200">
        <v>1</v>
      </c>
      <c r="C200" s="200">
        <v>1</v>
      </c>
      <c r="D200" s="200">
        <v>3</v>
      </c>
      <c r="E200" s="200">
        <v>1</v>
      </c>
      <c r="F200" s="202">
        <v>4</v>
      </c>
      <c r="G200" s="147" t="s">
        <v>142</v>
      </c>
      <c r="H200" s="233">
        <v>167</v>
      </c>
      <c r="I200" s="246">
        <v>0</v>
      </c>
      <c r="J200" s="247">
        <v>0</v>
      </c>
      <c r="K200" s="193">
        <v>0</v>
      </c>
      <c r="L200" s="193">
        <v>0</v>
      </c>
      <c r="M200"/>
    </row>
    <row r="201" spans="1:13" hidden="1">
      <c r="A201" s="199">
        <v>3</v>
      </c>
      <c r="B201" s="200">
        <v>1</v>
      </c>
      <c r="C201" s="200">
        <v>1</v>
      </c>
      <c r="D201" s="200">
        <v>4</v>
      </c>
      <c r="E201" s="200"/>
      <c r="F201" s="202"/>
      <c r="G201" s="201" t="s">
        <v>143</v>
      </c>
      <c r="H201" s="233">
        <v>168</v>
      </c>
      <c r="I201" s="175">
        <f>I202</f>
        <v>0</v>
      </c>
      <c r="J201" s="219">
        <f>J202</f>
        <v>0</v>
      </c>
      <c r="K201" s="184">
        <f>K202</f>
        <v>0</v>
      </c>
      <c r="L201" s="185">
        <f>L202</f>
        <v>0</v>
      </c>
    </row>
    <row r="202" spans="1:13" hidden="1">
      <c r="A202" s="186">
        <v>3</v>
      </c>
      <c r="B202" s="187">
        <v>1</v>
      </c>
      <c r="C202" s="187">
        <v>1</v>
      </c>
      <c r="D202" s="187">
        <v>4</v>
      </c>
      <c r="E202" s="187">
        <v>1</v>
      </c>
      <c r="F202" s="189"/>
      <c r="G202" s="201" t="s">
        <v>143</v>
      </c>
      <c r="H202" s="233">
        <v>169</v>
      </c>
      <c r="I202" s="196">
        <f>SUM(I203:I205)</f>
        <v>0</v>
      </c>
      <c r="J202" s="216">
        <f>SUM(J203:J205)</f>
        <v>0</v>
      </c>
      <c r="K202" s="176">
        <f>SUM(K203:K205)</f>
        <v>0</v>
      </c>
      <c r="L202" s="175">
        <f>SUM(L203:L205)</f>
        <v>0</v>
      </c>
    </row>
    <row r="203" spans="1:13" hidden="1">
      <c r="A203" s="186">
        <v>3</v>
      </c>
      <c r="B203" s="187">
        <v>1</v>
      </c>
      <c r="C203" s="187">
        <v>1</v>
      </c>
      <c r="D203" s="187">
        <v>4</v>
      </c>
      <c r="E203" s="187">
        <v>1</v>
      </c>
      <c r="F203" s="189">
        <v>1</v>
      </c>
      <c r="G203" s="188" t="s">
        <v>144</v>
      </c>
      <c r="H203" s="233">
        <v>170</v>
      </c>
      <c r="I203" s="193">
        <v>0</v>
      </c>
      <c r="J203" s="193">
        <v>0</v>
      </c>
      <c r="K203" s="193">
        <v>0</v>
      </c>
      <c r="L203" s="241">
        <v>0</v>
      </c>
    </row>
    <row r="204" spans="1:13" ht="25.5" hidden="1" customHeight="1">
      <c r="A204" s="181">
        <v>3</v>
      </c>
      <c r="B204" s="179">
        <v>1</v>
      </c>
      <c r="C204" s="179">
        <v>1</v>
      </c>
      <c r="D204" s="179">
        <v>4</v>
      </c>
      <c r="E204" s="179">
        <v>1</v>
      </c>
      <c r="F204" s="182">
        <v>2</v>
      </c>
      <c r="G204" s="180" t="s">
        <v>376</v>
      </c>
      <c r="H204" s="233">
        <v>171</v>
      </c>
      <c r="I204" s="191">
        <v>0</v>
      </c>
      <c r="J204" s="191">
        <v>0</v>
      </c>
      <c r="K204" s="192">
        <v>0</v>
      </c>
      <c r="L204" s="193">
        <v>0</v>
      </c>
      <c r="M204"/>
    </row>
    <row r="205" spans="1:13" hidden="1">
      <c r="A205" s="186">
        <v>3</v>
      </c>
      <c r="B205" s="187">
        <v>1</v>
      </c>
      <c r="C205" s="187">
        <v>1</v>
      </c>
      <c r="D205" s="187">
        <v>4</v>
      </c>
      <c r="E205" s="187">
        <v>1</v>
      </c>
      <c r="F205" s="189">
        <v>3</v>
      </c>
      <c r="G205" s="188" t="s">
        <v>145</v>
      </c>
      <c r="H205" s="233">
        <v>172</v>
      </c>
      <c r="I205" s="191">
        <v>0</v>
      </c>
      <c r="J205" s="191">
        <v>0</v>
      </c>
      <c r="K205" s="191">
        <v>0</v>
      </c>
      <c r="L205" s="193">
        <v>0</v>
      </c>
    </row>
    <row r="206" spans="1:13" ht="25.5" hidden="1" customHeight="1">
      <c r="A206" s="186">
        <v>3</v>
      </c>
      <c r="B206" s="187">
        <v>1</v>
      </c>
      <c r="C206" s="187">
        <v>1</v>
      </c>
      <c r="D206" s="187">
        <v>5</v>
      </c>
      <c r="E206" s="187"/>
      <c r="F206" s="189"/>
      <c r="G206" s="188" t="s">
        <v>146</v>
      </c>
      <c r="H206" s="233">
        <v>173</v>
      </c>
      <c r="I206" s="175">
        <f t="shared" ref="I206:L207" si="19">I207</f>
        <v>0</v>
      </c>
      <c r="J206" s="216">
        <f t="shared" si="19"/>
        <v>0</v>
      </c>
      <c r="K206" s="176">
        <f t="shared" si="19"/>
        <v>0</v>
      </c>
      <c r="L206" s="175">
        <f t="shared" si="19"/>
        <v>0</v>
      </c>
      <c r="M206"/>
    </row>
    <row r="207" spans="1:13" ht="25.5" hidden="1" customHeight="1">
      <c r="A207" s="199">
        <v>3</v>
      </c>
      <c r="B207" s="200">
        <v>1</v>
      </c>
      <c r="C207" s="200">
        <v>1</v>
      </c>
      <c r="D207" s="200">
        <v>5</v>
      </c>
      <c r="E207" s="200">
        <v>1</v>
      </c>
      <c r="F207" s="202"/>
      <c r="G207" s="188" t="s">
        <v>146</v>
      </c>
      <c r="H207" s="233">
        <v>174</v>
      </c>
      <c r="I207" s="176">
        <f t="shared" si="19"/>
        <v>0</v>
      </c>
      <c r="J207" s="176">
        <f t="shared" si="19"/>
        <v>0</v>
      </c>
      <c r="K207" s="176">
        <f t="shared" si="19"/>
        <v>0</v>
      </c>
      <c r="L207" s="176">
        <f t="shared" si="19"/>
        <v>0</v>
      </c>
      <c r="M207"/>
    </row>
    <row r="208" spans="1:13" ht="25.5" hidden="1" customHeight="1">
      <c r="A208" s="186">
        <v>3</v>
      </c>
      <c r="B208" s="187">
        <v>1</v>
      </c>
      <c r="C208" s="187">
        <v>1</v>
      </c>
      <c r="D208" s="187">
        <v>5</v>
      </c>
      <c r="E208" s="187">
        <v>1</v>
      </c>
      <c r="F208" s="189">
        <v>1</v>
      </c>
      <c r="G208" s="188" t="s">
        <v>146</v>
      </c>
      <c r="H208" s="233">
        <v>175</v>
      </c>
      <c r="I208" s="191">
        <v>0</v>
      </c>
      <c r="J208" s="193">
        <v>0</v>
      </c>
      <c r="K208" s="193">
        <v>0</v>
      </c>
      <c r="L208" s="193">
        <v>0</v>
      </c>
      <c r="M208"/>
    </row>
    <row r="209" spans="1:15" ht="25.5" hidden="1" customHeight="1">
      <c r="A209" s="199">
        <v>3</v>
      </c>
      <c r="B209" s="200">
        <v>1</v>
      </c>
      <c r="C209" s="200">
        <v>2</v>
      </c>
      <c r="D209" s="200"/>
      <c r="E209" s="200"/>
      <c r="F209" s="202"/>
      <c r="G209" s="201" t="s">
        <v>147</v>
      </c>
      <c r="H209" s="233">
        <v>176</v>
      </c>
      <c r="I209" s="175">
        <f t="shared" ref="I209:L210" si="20">I210</f>
        <v>0</v>
      </c>
      <c r="J209" s="219">
        <f t="shared" si="20"/>
        <v>0</v>
      </c>
      <c r="K209" s="184">
        <f t="shared" si="20"/>
        <v>0</v>
      </c>
      <c r="L209" s="185">
        <f t="shared" si="20"/>
        <v>0</v>
      </c>
      <c r="M209"/>
    </row>
    <row r="210" spans="1:15" ht="25.5" hidden="1" customHeight="1">
      <c r="A210" s="186">
        <v>3</v>
      </c>
      <c r="B210" s="187">
        <v>1</v>
      </c>
      <c r="C210" s="187">
        <v>2</v>
      </c>
      <c r="D210" s="187">
        <v>1</v>
      </c>
      <c r="E210" s="187"/>
      <c r="F210" s="189"/>
      <c r="G210" s="201" t="s">
        <v>147</v>
      </c>
      <c r="H210" s="233">
        <v>177</v>
      </c>
      <c r="I210" s="196">
        <f t="shared" si="20"/>
        <v>0</v>
      </c>
      <c r="J210" s="216">
        <f t="shared" si="20"/>
        <v>0</v>
      </c>
      <c r="K210" s="176">
        <f t="shared" si="20"/>
        <v>0</v>
      </c>
      <c r="L210" s="175">
        <f t="shared" si="20"/>
        <v>0</v>
      </c>
      <c r="M210"/>
    </row>
    <row r="211" spans="1:15" ht="25.5" hidden="1" customHeight="1">
      <c r="A211" s="181">
        <v>3</v>
      </c>
      <c r="B211" s="179">
        <v>1</v>
      </c>
      <c r="C211" s="179">
        <v>2</v>
      </c>
      <c r="D211" s="179">
        <v>1</v>
      </c>
      <c r="E211" s="179">
        <v>1</v>
      </c>
      <c r="F211" s="182"/>
      <c r="G211" s="201" t="s">
        <v>147</v>
      </c>
      <c r="H211" s="233">
        <v>178</v>
      </c>
      <c r="I211" s="175">
        <f>SUM(I212:I215)</f>
        <v>0</v>
      </c>
      <c r="J211" s="218">
        <f>SUM(J212:J215)</f>
        <v>0</v>
      </c>
      <c r="K211" s="197">
        <f>SUM(K212:K215)</f>
        <v>0</v>
      </c>
      <c r="L211" s="196">
        <f>SUM(L212:L215)</f>
        <v>0</v>
      </c>
      <c r="M211"/>
    </row>
    <row r="212" spans="1:15" ht="38.25" hidden="1" customHeight="1">
      <c r="A212" s="186">
        <v>3</v>
      </c>
      <c r="B212" s="187">
        <v>1</v>
      </c>
      <c r="C212" s="187">
        <v>2</v>
      </c>
      <c r="D212" s="187">
        <v>1</v>
      </c>
      <c r="E212" s="187">
        <v>1</v>
      </c>
      <c r="F212" s="189">
        <v>2</v>
      </c>
      <c r="G212" s="188" t="s">
        <v>377</v>
      </c>
      <c r="H212" s="233">
        <v>179</v>
      </c>
      <c r="I212" s="193">
        <v>0</v>
      </c>
      <c r="J212" s="193">
        <v>0</v>
      </c>
      <c r="K212" s="193">
        <v>0</v>
      </c>
      <c r="L212" s="193">
        <v>0</v>
      </c>
      <c r="M212"/>
    </row>
    <row r="213" spans="1:15" hidden="1">
      <c r="A213" s="186">
        <v>3</v>
      </c>
      <c r="B213" s="187">
        <v>1</v>
      </c>
      <c r="C213" s="187">
        <v>2</v>
      </c>
      <c r="D213" s="186">
        <v>1</v>
      </c>
      <c r="E213" s="187">
        <v>1</v>
      </c>
      <c r="F213" s="189">
        <v>3</v>
      </c>
      <c r="G213" s="188" t="s">
        <v>148</v>
      </c>
      <c r="H213" s="233">
        <v>180</v>
      </c>
      <c r="I213" s="193">
        <v>0</v>
      </c>
      <c r="J213" s="193">
        <v>0</v>
      </c>
      <c r="K213" s="193">
        <v>0</v>
      </c>
      <c r="L213" s="193">
        <v>0</v>
      </c>
    </row>
    <row r="214" spans="1:15" ht="25.5" hidden="1" customHeight="1">
      <c r="A214" s="186">
        <v>3</v>
      </c>
      <c r="B214" s="187">
        <v>1</v>
      </c>
      <c r="C214" s="187">
        <v>2</v>
      </c>
      <c r="D214" s="186">
        <v>1</v>
      </c>
      <c r="E214" s="187">
        <v>1</v>
      </c>
      <c r="F214" s="189">
        <v>4</v>
      </c>
      <c r="G214" s="188" t="s">
        <v>149</v>
      </c>
      <c r="H214" s="233">
        <v>181</v>
      </c>
      <c r="I214" s="193">
        <v>0</v>
      </c>
      <c r="J214" s="193">
        <v>0</v>
      </c>
      <c r="K214" s="193">
        <v>0</v>
      </c>
      <c r="L214" s="193">
        <v>0</v>
      </c>
      <c r="M214"/>
    </row>
    <row r="215" spans="1:15" hidden="1">
      <c r="A215" s="199">
        <v>3</v>
      </c>
      <c r="B215" s="208">
        <v>1</v>
      </c>
      <c r="C215" s="208">
        <v>2</v>
      </c>
      <c r="D215" s="207">
        <v>1</v>
      </c>
      <c r="E215" s="208">
        <v>1</v>
      </c>
      <c r="F215" s="209">
        <v>5</v>
      </c>
      <c r="G215" s="210" t="s">
        <v>150</v>
      </c>
      <c r="H215" s="233">
        <v>182</v>
      </c>
      <c r="I215" s="193">
        <v>0</v>
      </c>
      <c r="J215" s="193">
        <v>0</v>
      </c>
      <c r="K215" s="193">
        <v>0</v>
      </c>
      <c r="L215" s="241">
        <v>0</v>
      </c>
    </row>
    <row r="216" spans="1:15" hidden="1">
      <c r="A216" s="186">
        <v>3</v>
      </c>
      <c r="B216" s="187">
        <v>1</v>
      </c>
      <c r="C216" s="187">
        <v>3</v>
      </c>
      <c r="D216" s="186"/>
      <c r="E216" s="187"/>
      <c r="F216" s="189"/>
      <c r="G216" s="188" t="s">
        <v>151</v>
      </c>
      <c r="H216" s="233">
        <v>183</v>
      </c>
      <c r="I216" s="175">
        <f>SUM(I217+I220)</f>
        <v>0</v>
      </c>
      <c r="J216" s="216">
        <f>SUM(J217+J220)</f>
        <v>0</v>
      </c>
      <c r="K216" s="176">
        <f>SUM(K217+K220)</f>
        <v>0</v>
      </c>
      <c r="L216" s="175">
        <f>SUM(L217+L220)</f>
        <v>0</v>
      </c>
    </row>
    <row r="217" spans="1:15" ht="25.5" hidden="1" customHeight="1">
      <c r="A217" s="181">
        <v>3</v>
      </c>
      <c r="B217" s="179">
        <v>1</v>
      </c>
      <c r="C217" s="179">
        <v>3</v>
      </c>
      <c r="D217" s="181">
        <v>1</v>
      </c>
      <c r="E217" s="186"/>
      <c r="F217" s="182"/>
      <c r="G217" s="180" t="s">
        <v>152</v>
      </c>
      <c r="H217" s="233">
        <v>184</v>
      </c>
      <c r="I217" s="196">
        <f t="shared" ref="I217:L218" si="21">I218</f>
        <v>0</v>
      </c>
      <c r="J217" s="218">
        <f t="shared" si="21"/>
        <v>0</v>
      </c>
      <c r="K217" s="197">
        <f t="shared" si="21"/>
        <v>0</v>
      </c>
      <c r="L217" s="196">
        <f t="shared" si="21"/>
        <v>0</v>
      </c>
      <c r="M217"/>
    </row>
    <row r="218" spans="1:15" ht="25.5" hidden="1" customHeight="1">
      <c r="A218" s="186">
        <v>3</v>
      </c>
      <c r="B218" s="187">
        <v>1</v>
      </c>
      <c r="C218" s="187">
        <v>3</v>
      </c>
      <c r="D218" s="186">
        <v>1</v>
      </c>
      <c r="E218" s="186">
        <v>1</v>
      </c>
      <c r="F218" s="189"/>
      <c r="G218" s="180" t="s">
        <v>152</v>
      </c>
      <c r="H218" s="233">
        <v>185</v>
      </c>
      <c r="I218" s="175">
        <f t="shared" si="21"/>
        <v>0</v>
      </c>
      <c r="J218" s="216">
        <f t="shared" si="21"/>
        <v>0</v>
      </c>
      <c r="K218" s="176">
        <f t="shared" si="21"/>
        <v>0</v>
      </c>
      <c r="L218" s="175">
        <f t="shared" si="21"/>
        <v>0</v>
      </c>
      <c r="M218"/>
    </row>
    <row r="219" spans="1:15" ht="25.5" hidden="1" customHeight="1">
      <c r="A219" s="186">
        <v>3</v>
      </c>
      <c r="B219" s="188">
        <v>1</v>
      </c>
      <c r="C219" s="186">
        <v>3</v>
      </c>
      <c r="D219" s="187">
        <v>1</v>
      </c>
      <c r="E219" s="187">
        <v>1</v>
      </c>
      <c r="F219" s="189">
        <v>1</v>
      </c>
      <c r="G219" s="180" t="s">
        <v>152</v>
      </c>
      <c r="H219" s="233">
        <v>186</v>
      </c>
      <c r="I219" s="241">
        <v>0</v>
      </c>
      <c r="J219" s="241">
        <v>0</v>
      </c>
      <c r="K219" s="241">
        <v>0</v>
      </c>
      <c r="L219" s="241">
        <v>0</v>
      </c>
      <c r="M219"/>
    </row>
    <row r="220" spans="1:15" hidden="1">
      <c r="A220" s="186">
        <v>3</v>
      </c>
      <c r="B220" s="188">
        <v>1</v>
      </c>
      <c r="C220" s="186">
        <v>3</v>
      </c>
      <c r="D220" s="187">
        <v>2</v>
      </c>
      <c r="E220" s="187"/>
      <c r="F220" s="189"/>
      <c r="G220" s="188" t="s">
        <v>153</v>
      </c>
      <c r="H220" s="233">
        <v>187</v>
      </c>
      <c r="I220" s="175">
        <f>I221</f>
        <v>0</v>
      </c>
      <c r="J220" s="216">
        <f>J221</f>
        <v>0</v>
      </c>
      <c r="K220" s="176">
        <f>K221</f>
        <v>0</v>
      </c>
      <c r="L220" s="175">
        <f>L221</f>
        <v>0</v>
      </c>
    </row>
    <row r="221" spans="1:15" hidden="1">
      <c r="A221" s="181">
        <v>3</v>
      </c>
      <c r="B221" s="180">
        <v>1</v>
      </c>
      <c r="C221" s="181">
        <v>3</v>
      </c>
      <c r="D221" s="179">
        <v>2</v>
      </c>
      <c r="E221" s="179">
        <v>1</v>
      </c>
      <c r="F221" s="182"/>
      <c r="G221" s="188" t="s">
        <v>153</v>
      </c>
      <c r="H221" s="233">
        <v>188</v>
      </c>
      <c r="I221" s="175">
        <f>SUM(I222:I227)</f>
        <v>0</v>
      </c>
      <c r="J221" s="175">
        <f>SUM(J222:J227)</f>
        <v>0</v>
      </c>
      <c r="K221" s="175">
        <f>SUM(K222:K227)</f>
        <v>0</v>
      </c>
      <c r="L221" s="175">
        <f>SUM(L222:L227)</f>
        <v>0</v>
      </c>
      <c r="M221" s="248"/>
      <c r="N221" s="248"/>
      <c r="O221" s="248"/>
    </row>
    <row r="222" spans="1:15" hidden="1">
      <c r="A222" s="186">
        <v>3</v>
      </c>
      <c r="B222" s="188">
        <v>1</v>
      </c>
      <c r="C222" s="186">
        <v>3</v>
      </c>
      <c r="D222" s="187">
        <v>2</v>
      </c>
      <c r="E222" s="187">
        <v>1</v>
      </c>
      <c r="F222" s="189">
        <v>1</v>
      </c>
      <c r="G222" s="188" t="s">
        <v>154</v>
      </c>
      <c r="H222" s="233">
        <v>189</v>
      </c>
      <c r="I222" s="193">
        <v>0</v>
      </c>
      <c r="J222" s="193">
        <v>0</v>
      </c>
      <c r="K222" s="193">
        <v>0</v>
      </c>
      <c r="L222" s="241">
        <v>0</v>
      </c>
    </row>
    <row r="223" spans="1:15" ht="25.5" hidden="1" customHeight="1">
      <c r="A223" s="186">
        <v>3</v>
      </c>
      <c r="B223" s="188">
        <v>1</v>
      </c>
      <c r="C223" s="186">
        <v>3</v>
      </c>
      <c r="D223" s="187">
        <v>2</v>
      </c>
      <c r="E223" s="187">
        <v>1</v>
      </c>
      <c r="F223" s="189">
        <v>2</v>
      </c>
      <c r="G223" s="188" t="s">
        <v>155</v>
      </c>
      <c r="H223" s="233">
        <v>190</v>
      </c>
      <c r="I223" s="193">
        <v>0</v>
      </c>
      <c r="J223" s="193">
        <v>0</v>
      </c>
      <c r="K223" s="193">
        <v>0</v>
      </c>
      <c r="L223" s="193">
        <v>0</v>
      </c>
      <c r="M223"/>
    </row>
    <row r="224" spans="1:15" hidden="1">
      <c r="A224" s="186">
        <v>3</v>
      </c>
      <c r="B224" s="188">
        <v>1</v>
      </c>
      <c r="C224" s="186">
        <v>3</v>
      </c>
      <c r="D224" s="187">
        <v>2</v>
      </c>
      <c r="E224" s="187">
        <v>1</v>
      </c>
      <c r="F224" s="189">
        <v>3</v>
      </c>
      <c r="G224" s="188" t="s">
        <v>156</v>
      </c>
      <c r="H224" s="233">
        <v>191</v>
      </c>
      <c r="I224" s="193">
        <v>0</v>
      </c>
      <c r="J224" s="193">
        <v>0</v>
      </c>
      <c r="K224" s="193">
        <v>0</v>
      </c>
      <c r="L224" s="193">
        <v>0</v>
      </c>
    </row>
    <row r="225" spans="1:13" ht="25.5" hidden="1" customHeight="1">
      <c r="A225" s="186">
        <v>3</v>
      </c>
      <c r="B225" s="188">
        <v>1</v>
      </c>
      <c r="C225" s="186">
        <v>3</v>
      </c>
      <c r="D225" s="187">
        <v>2</v>
      </c>
      <c r="E225" s="187">
        <v>1</v>
      </c>
      <c r="F225" s="189">
        <v>4</v>
      </c>
      <c r="G225" s="188" t="s">
        <v>378</v>
      </c>
      <c r="H225" s="233">
        <v>192</v>
      </c>
      <c r="I225" s="193">
        <v>0</v>
      </c>
      <c r="J225" s="193">
        <v>0</v>
      </c>
      <c r="K225" s="193">
        <v>0</v>
      </c>
      <c r="L225" s="241">
        <v>0</v>
      </c>
      <c r="M225"/>
    </row>
    <row r="226" spans="1:13" hidden="1">
      <c r="A226" s="186">
        <v>3</v>
      </c>
      <c r="B226" s="188">
        <v>1</v>
      </c>
      <c r="C226" s="186">
        <v>3</v>
      </c>
      <c r="D226" s="187">
        <v>2</v>
      </c>
      <c r="E226" s="187">
        <v>1</v>
      </c>
      <c r="F226" s="189">
        <v>5</v>
      </c>
      <c r="G226" s="180" t="s">
        <v>157</v>
      </c>
      <c r="H226" s="233">
        <v>193</v>
      </c>
      <c r="I226" s="193">
        <v>0</v>
      </c>
      <c r="J226" s="193">
        <v>0</v>
      </c>
      <c r="K226" s="193">
        <v>0</v>
      </c>
      <c r="L226" s="193">
        <v>0</v>
      </c>
    </row>
    <row r="227" spans="1:13" hidden="1">
      <c r="A227" s="186">
        <v>3</v>
      </c>
      <c r="B227" s="188">
        <v>1</v>
      </c>
      <c r="C227" s="186">
        <v>3</v>
      </c>
      <c r="D227" s="187">
        <v>2</v>
      </c>
      <c r="E227" s="187">
        <v>1</v>
      </c>
      <c r="F227" s="189">
        <v>6</v>
      </c>
      <c r="G227" s="180" t="s">
        <v>153</v>
      </c>
      <c r="H227" s="233">
        <v>194</v>
      </c>
      <c r="I227" s="193">
        <v>0</v>
      </c>
      <c r="J227" s="193">
        <v>0</v>
      </c>
      <c r="K227" s="193">
        <v>0</v>
      </c>
      <c r="L227" s="241">
        <v>0</v>
      </c>
    </row>
    <row r="228" spans="1:13" ht="25.5" hidden="1" customHeight="1">
      <c r="A228" s="181">
        <v>3</v>
      </c>
      <c r="B228" s="179">
        <v>1</v>
      </c>
      <c r="C228" s="179">
        <v>4</v>
      </c>
      <c r="D228" s="179"/>
      <c r="E228" s="179"/>
      <c r="F228" s="182"/>
      <c r="G228" s="180" t="s">
        <v>158</v>
      </c>
      <c r="H228" s="233">
        <v>195</v>
      </c>
      <c r="I228" s="196">
        <f t="shared" ref="I228:L230" si="22">I229</f>
        <v>0</v>
      </c>
      <c r="J228" s="218">
        <f t="shared" si="22"/>
        <v>0</v>
      </c>
      <c r="K228" s="197">
        <f t="shared" si="22"/>
        <v>0</v>
      </c>
      <c r="L228" s="197">
        <f t="shared" si="22"/>
        <v>0</v>
      </c>
      <c r="M228"/>
    </row>
    <row r="229" spans="1:13" ht="25.5" hidden="1" customHeight="1">
      <c r="A229" s="199">
        <v>3</v>
      </c>
      <c r="B229" s="208">
        <v>1</v>
      </c>
      <c r="C229" s="208">
        <v>4</v>
      </c>
      <c r="D229" s="208">
        <v>1</v>
      </c>
      <c r="E229" s="208"/>
      <c r="F229" s="209"/>
      <c r="G229" s="180" t="s">
        <v>158</v>
      </c>
      <c r="H229" s="233">
        <v>196</v>
      </c>
      <c r="I229" s="203">
        <f t="shared" si="22"/>
        <v>0</v>
      </c>
      <c r="J229" s="231">
        <f t="shared" si="22"/>
        <v>0</v>
      </c>
      <c r="K229" s="204">
        <f t="shared" si="22"/>
        <v>0</v>
      </c>
      <c r="L229" s="204">
        <f t="shared" si="22"/>
        <v>0</v>
      </c>
      <c r="M229"/>
    </row>
    <row r="230" spans="1:13" ht="25.5" hidden="1" customHeight="1">
      <c r="A230" s="186">
        <v>3</v>
      </c>
      <c r="B230" s="187">
        <v>1</v>
      </c>
      <c r="C230" s="187">
        <v>4</v>
      </c>
      <c r="D230" s="187">
        <v>1</v>
      </c>
      <c r="E230" s="187">
        <v>1</v>
      </c>
      <c r="F230" s="189"/>
      <c r="G230" s="180" t="s">
        <v>159</v>
      </c>
      <c r="H230" s="233">
        <v>197</v>
      </c>
      <c r="I230" s="175">
        <f t="shared" si="22"/>
        <v>0</v>
      </c>
      <c r="J230" s="216">
        <f t="shared" si="22"/>
        <v>0</v>
      </c>
      <c r="K230" s="176">
        <f t="shared" si="22"/>
        <v>0</v>
      </c>
      <c r="L230" s="176">
        <f t="shared" si="22"/>
        <v>0</v>
      </c>
      <c r="M230"/>
    </row>
    <row r="231" spans="1:13" ht="25.5" hidden="1" customHeight="1">
      <c r="A231" s="190">
        <v>3</v>
      </c>
      <c r="B231" s="186">
        <v>1</v>
      </c>
      <c r="C231" s="187">
        <v>4</v>
      </c>
      <c r="D231" s="187">
        <v>1</v>
      </c>
      <c r="E231" s="187">
        <v>1</v>
      </c>
      <c r="F231" s="189">
        <v>1</v>
      </c>
      <c r="G231" s="180" t="s">
        <v>159</v>
      </c>
      <c r="H231" s="233">
        <v>198</v>
      </c>
      <c r="I231" s="193">
        <v>0</v>
      </c>
      <c r="J231" s="193">
        <v>0</v>
      </c>
      <c r="K231" s="193">
        <v>0</v>
      </c>
      <c r="L231" s="193">
        <v>0</v>
      </c>
      <c r="M231"/>
    </row>
    <row r="232" spans="1:13" ht="25.5" hidden="1" customHeight="1">
      <c r="A232" s="190">
        <v>3</v>
      </c>
      <c r="B232" s="187">
        <v>1</v>
      </c>
      <c r="C232" s="187">
        <v>5</v>
      </c>
      <c r="D232" s="187"/>
      <c r="E232" s="187"/>
      <c r="F232" s="189"/>
      <c r="G232" s="188" t="s">
        <v>379</v>
      </c>
      <c r="H232" s="233">
        <v>199</v>
      </c>
      <c r="I232" s="175">
        <f t="shared" ref="I232:L233" si="23">I233</f>
        <v>0</v>
      </c>
      <c r="J232" s="175">
        <f t="shared" si="23"/>
        <v>0</v>
      </c>
      <c r="K232" s="175">
        <f t="shared" si="23"/>
        <v>0</v>
      </c>
      <c r="L232" s="175">
        <f t="shared" si="23"/>
        <v>0</v>
      </c>
      <c r="M232"/>
    </row>
    <row r="233" spans="1:13" ht="25.5" hidden="1" customHeight="1">
      <c r="A233" s="190">
        <v>3</v>
      </c>
      <c r="B233" s="187">
        <v>1</v>
      </c>
      <c r="C233" s="187">
        <v>5</v>
      </c>
      <c r="D233" s="187">
        <v>1</v>
      </c>
      <c r="E233" s="187"/>
      <c r="F233" s="189"/>
      <c r="G233" s="188" t="s">
        <v>379</v>
      </c>
      <c r="H233" s="233">
        <v>200</v>
      </c>
      <c r="I233" s="175">
        <f t="shared" si="23"/>
        <v>0</v>
      </c>
      <c r="J233" s="175">
        <f t="shared" si="23"/>
        <v>0</v>
      </c>
      <c r="K233" s="175">
        <f t="shared" si="23"/>
        <v>0</v>
      </c>
      <c r="L233" s="175">
        <f t="shared" si="23"/>
        <v>0</v>
      </c>
      <c r="M233"/>
    </row>
    <row r="234" spans="1:13" ht="25.5" hidden="1" customHeight="1">
      <c r="A234" s="190">
        <v>3</v>
      </c>
      <c r="B234" s="187">
        <v>1</v>
      </c>
      <c r="C234" s="187">
        <v>5</v>
      </c>
      <c r="D234" s="187">
        <v>1</v>
      </c>
      <c r="E234" s="187">
        <v>1</v>
      </c>
      <c r="F234" s="189"/>
      <c r="G234" s="188" t="s">
        <v>379</v>
      </c>
      <c r="H234" s="233">
        <v>201</v>
      </c>
      <c r="I234" s="175">
        <f>SUM(I235:I237)</f>
        <v>0</v>
      </c>
      <c r="J234" s="175">
        <f>SUM(J235:J237)</f>
        <v>0</v>
      </c>
      <c r="K234" s="175">
        <f>SUM(K235:K237)</f>
        <v>0</v>
      </c>
      <c r="L234" s="175">
        <f>SUM(L235:L237)</f>
        <v>0</v>
      </c>
      <c r="M234"/>
    </row>
    <row r="235" spans="1:13" hidden="1">
      <c r="A235" s="190">
        <v>3</v>
      </c>
      <c r="B235" s="187">
        <v>1</v>
      </c>
      <c r="C235" s="187">
        <v>5</v>
      </c>
      <c r="D235" s="187">
        <v>1</v>
      </c>
      <c r="E235" s="187">
        <v>1</v>
      </c>
      <c r="F235" s="189">
        <v>1</v>
      </c>
      <c r="G235" s="243" t="s">
        <v>160</v>
      </c>
      <c r="H235" s="233">
        <v>202</v>
      </c>
      <c r="I235" s="193">
        <v>0</v>
      </c>
      <c r="J235" s="193">
        <v>0</v>
      </c>
      <c r="K235" s="193">
        <v>0</v>
      </c>
      <c r="L235" s="193">
        <v>0</v>
      </c>
    </row>
    <row r="236" spans="1:13" hidden="1">
      <c r="A236" s="190">
        <v>3</v>
      </c>
      <c r="B236" s="187">
        <v>1</v>
      </c>
      <c r="C236" s="187">
        <v>5</v>
      </c>
      <c r="D236" s="187">
        <v>1</v>
      </c>
      <c r="E236" s="187">
        <v>1</v>
      </c>
      <c r="F236" s="189">
        <v>2</v>
      </c>
      <c r="G236" s="243" t="s">
        <v>161</v>
      </c>
      <c r="H236" s="233">
        <v>203</v>
      </c>
      <c r="I236" s="193">
        <v>0</v>
      </c>
      <c r="J236" s="193">
        <v>0</v>
      </c>
      <c r="K236" s="193">
        <v>0</v>
      </c>
      <c r="L236" s="193">
        <v>0</v>
      </c>
    </row>
    <row r="237" spans="1:13" ht="25.5" hidden="1" customHeight="1">
      <c r="A237" s="190">
        <v>3</v>
      </c>
      <c r="B237" s="187">
        <v>1</v>
      </c>
      <c r="C237" s="187">
        <v>5</v>
      </c>
      <c r="D237" s="187">
        <v>1</v>
      </c>
      <c r="E237" s="187">
        <v>1</v>
      </c>
      <c r="F237" s="189">
        <v>3</v>
      </c>
      <c r="G237" s="243" t="s">
        <v>162</v>
      </c>
      <c r="H237" s="233">
        <v>204</v>
      </c>
      <c r="I237" s="193">
        <v>0</v>
      </c>
      <c r="J237" s="193">
        <v>0</v>
      </c>
      <c r="K237" s="193">
        <v>0</v>
      </c>
      <c r="L237" s="193">
        <v>0</v>
      </c>
      <c r="M237"/>
    </row>
    <row r="238" spans="1:13" ht="38.25" hidden="1" customHeight="1">
      <c r="A238" s="171">
        <v>3</v>
      </c>
      <c r="B238" s="172">
        <v>2</v>
      </c>
      <c r="C238" s="172"/>
      <c r="D238" s="172"/>
      <c r="E238" s="172"/>
      <c r="F238" s="174"/>
      <c r="G238" s="173" t="s">
        <v>163</v>
      </c>
      <c r="H238" s="233">
        <v>205</v>
      </c>
      <c r="I238" s="175">
        <f>SUM(I239+I271)</f>
        <v>0</v>
      </c>
      <c r="J238" s="216">
        <f>SUM(J239+J271)</f>
        <v>0</v>
      </c>
      <c r="K238" s="176">
        <f>SUM(K239+K271)</f>
        <v>0</v>
      </c>
      <c r="L238" s="176">
        <f>SUM(L239+L271)</f>
        <v>0</v>
      </c>
      <c r="M238"/>
    </row>
    <row r="239" spans="1:13" ht="38.25" hidden="1" customHeight="1">
      <c r="A239" s="199">
        <v>3</v>
      </c>
      <c r="B239" s="207">
        <v>2</v>
      </c>
      <c r="C239" s="208">
        <v>1</v>
      </c>
      <c r="D239" s="208"/>
      <c r="E239" s="208"/>
      <c r="F239" s="209"/>
      <c r="G239" s="210" t="s">
        <v>164</v>
      </c>
      <c r="H239" s="233">
        <v>206</v>
      </c>
      <c r="I239" s="203">
        <f>SUM(I240+I249+I253+I257+I261+I264+I267)</f>
        <v>0</v>
      </c>
      <c r="J239" s="231">
        <f>SUM(J240+J249+J253+J257+J261+J264+J267)</f>
        <v>0</v>
      </c>
      <c r="K239" s="204">
        <f>SUM(K240+K249+K253+K257+K261+K264+K267)</f>
        <v>0</v>
      </c>
      <c r="L239" s="204">
        <f>SUM(L240+L249+L253+L257+L261+L264+L267)</f>
        <v>0</v>
      </c>
      <c r="M239"/>
    </row>
    <row r="240" spans="1:13" hidden="1">
      <c r="A240" s="186">
        <v>3</v>
      </c>
      <c r="B240" s="187">
        <v>2</v>
      </c>
      <c r="C240" s="187">
        <v>1</v>
      </c>
      <c r="D240" s="187">
        <v>1</v>
      </c>
      <c r="E240" s="187"/>
      <c r="F240" s="189"/>
      <c r="G240" s="188" t="s">
        <v>165</v>
      </c>
      <c r="H240" s="233">
        <v>207</v>
      </c>
      <c r="I240" s="203">
        <f>I241</f>
        <v>0</v>
      </c>
      <c r="J240" s="203">
        <f>J241</f>
        <v>0</v>
      </c>
      <c r="K240" s="203">
        <f>K241</f>
        <v>0</v>
      </c>
      <c r="L240" s="203">
        <f>L241</f>
        <v>0</v>
      </c>
    </row>
    <row r="241" spans="1:13" hidden="1">
      <c r="A241" s="186">
        <v>3</v>
      </c>
      <c r="B241" s="186">
        <v>2</v>
      </c>
      <c r="C241" s="187">
        <v>1</v>
      </c>
      <c r="D241" s="187">
        <v>1</v>
      </c>
      <c r="E241" s="187">
        <v>1</v>
      </c>
      <c r="F241" s="189"/>
      <c r="G241" s="188" t="s">
        <v>166</v>
      </c>
      <c r="H241" s="233">
        <v>208</v>
      </c>
      <c r="I241" s="175">
        <f>SUM(I242:I242)</f>
        <v>0</v>
      </c>
      <c r="J241" s="216">
        <f>SUM(J242:J242)</f>
        <v>0</v>
      </c>
      <c r="K241" s="176">
        <f>SUM(K242:K242)</f>
        <v>0</v>
      </c>
      <c r="L241" s="176">
        <f>SUM(L242:L242)</f>
        <v>0</v>
      </c>
    </row>
    <row r="242" spans="1:13" hidden="1">
      <c r="A242" s="199">
        <v>3</v>
      </c>
      <c r="B242" s="199">
        <v>2</v>
      </c>
      <c r="C242" s="208">
        <v>1</v>
      </c>
      <c r="D242" s="208">
        <v>1</v>
      </c>
      <c r="E242" s="208">
        <v>1</v>
      </c>
      <c r="F242" s="209">
        <v>1</v>
      </c>
      <c r="G242" s="210" t="s">
        <v>166</v>
      </c>
      <c r="H242" s="233">
        <v>209</v>
      </c>
      <c r="I242" s="193">
        <v>0</v>
      </c>
      <c r="J242" s="193">
        <v>0</v>
      </c>
      <c r="K242" s="193">
        <v>0</v>
      </c>
      <c r="L242" s="193">
        <v>0</v>
      </c>
    </row>
    <row r="243" spans="1:13" hidden="1">
      <c r="A243" s="199">
        <v>3</v>
      </c>
      <c r="B243" s="208">
        <v>2</v>
      </c>
      <c r="C243" s="208">
        <v>1</v>
      </c>
      <c r="D243" s="208">
        <v>1</v>
      </c>
      <c r="E243" s="208">
        <v>2</v>
      </c>
      <c r="F243" s="209"/>
      <c r="G243" s="210" t="s">
        <v>167</v>
      </c>
      <c r="H243" s="233">
        <v>210</v>
      </c>
      <c r="I243" s="175">
        <f>SUM(I244:I245)</f>
        <v>0</v>
      </c>
      <c r="J243" s="175">
        <f>SUM(J244:J245)</f>
        <v>0</v>
      </c>
      <c r="K243" s="175">
        <f>SUM(K244:K245)</f>
        <v>0</v>
      </c>
      <c r="L243" s="175">
        <f>SUM(L244:L245)</f>
        <v>0</v>
      </c>
    </row>
    <row r="244" spans="1:13" hidden="1">
      <c r="A244" s="199">
        <v>3</v>
      </c>
      <c r="B244" s="208">
        <v>2</v>
      </c>
      <c r="C244" s="208">
        <v>1</v>
      </c>
      <c r="D244" s="208">
        <v>1</v>
      </c>
      <c r="E244" s="208">
        <v>2</v>
      </c>
      <c r="F244" s="209">
        <v>1</v>
      </c>
      <c r="G244" s="210" t="s">
        <v>168</v>
      </c>
      <c r="H244" s="233">
        <v>211</v>
      </c>
      <c r="I244" s="193">
        <v>0</v>
      </c>
      <c r="J244" s="193">
        <v>0</v>
      </c>
      <c r="K244" s="193">
        <v>0</v>
      </c>
      <c r="L244" s="193">
        <v>0</v>
      </c>
    </row>
    <row r="245" spans="1:13" hidden="1">
      <c r="A245" s="199">
        <v>3</v>
      </c>
      <c r="B245" s="208">
        <v>2</v>
      </c>
      <c r="C245" s="208">
        <v>1</v>
      </c>
      <c r="D245" s="208">
        <v>1</v>
      </c>
      <c r="E245" s="208">
        <v>2</v>
      </c>
      <c r="F245" s="209">
        <v>2</v>
      </c>
      <c r="G245" s="210" t="s">
        <v>169</v>
      </c>
      <c r="H245" s="233">
        <v>212</v>
      </c>
      <c r="I245" s="193">
        <v>0</v>
      </c>
      <c r="J245" s="193">
        <v>0</v>
      </c>
      <c r="K245" s="193">
        <v>0</v>
      </c>
      <c r="L245" s="193">
        <v>0</v>
      </c>
    </row>
    <row r="246" spans="1:13" hidden="1">
      <c r="A246" s="199">
        <v>3</v>
      </c>
      <c r="B246" s="208">
        <v>2</v>
      </c>
      <c r="C246" s="208">
        <v>1</v>
      </c>
      <c r="D246" s="208">
        <v>1</v>
      </c>
      <c r="E246" s="208">
        <v>3</v>
      </c>
      <c r="F246" s="249"/>
      <c r="G246" s="210" t="s">
        <v>170</v>
      </c>
      <c r="H246" s="233">
        <v>213</v>
      </c>
      <c r="I246" s="175">
        <f>SUM(I247:I248)</f>
        <v>0</v>
      </c>
      <c r="J246" s="175">
        <f>SUM(J247:J248)</f>
        <v>0</v>
      </c>
      <c r="K246" s="175">
        <f>SUM(K247:K248)</f>
        <v>0</v>
      </c>
      <c r="L246" s="175">
        <f>SUM(L247:L248)</f>
        <v>0</v>
      </c>
    </row>
    <row r="247" spans="1:13" hidden="1">
      <c r="A247" s="199">
        <v>3</v>
      </c>
      <c r="B247" s="208">
        <v>2</v>
      </c>
      <c r="C247" s="208">
        <v>1</v>
      </c>
      <c r="D247" s="208">
        <v>1</v>
      </c>
      <c r="E247" s="208">
        <v>3</v>
      </c>
      <c r="F247" s="209">
        <v>1</v>
      </c>
      <c r="G247" s="210" t="s">
        <v>171</v>
      </c>
      <c r="H247" s="233">
        <v>214</v>
      </c>
      <c r="I247" s="193">
        <v>0</v>
      </c>
      <c r="J247" s="193">
        <v>0</v>
      </c>
      <c r="K247" s="193">
        <v>0</v>
      </c>
      <c r="L247" s="193">
        <v>0</v>
      </c>
    </row>
    <row r="248" spans="1:13" hidden="1">
      <c r="A248" s="199">
        <v>3</v>
      </c>
      <c r="B248" s="208">
        <v>2</v>
      </c>
      <c r="C248" s="208">
        <v>1</v>
      </c>
      <c r="D248" s="208">
        <v>1</v>
      </c>
      <c r="E248" s="208">
        <v>3</v>
      </c>
      <c r="F248" s="209">
        <v>2</v>
      </c>
      <c r="G248" s="210" t="s">
        <v>172</v>
      </c>
      <c r="H248" s="233">
        <v>215</v>
      </c>
      <c r="I248" s="193">
        <v>0</v>
      </c>
      <c r="J248" s="193">
        <v>0</v>
      </c>
      <c r="K248" s="193">
        <v>0</v>
      </c>
      <c r="L248" s="193">
        <v>0</v>
      </c>
    </row>
    <row r="249" spans="1:13" hidden="1">
      <c r="A249" s="186">
        <v>3</v>
      </c>
      <c r="B249" s="187">
        <v>2</v>
      </c>
      <c r="C249" s="187">
        <v>1</v>
      </c>
      <c r="D249" s="187">
        <v>2</v>
      </c>
      <c r="E249" s="187"/>
      <c r="F249" s="189"/>
      <c r="G249" s="188" t="s">
        <v>173</v>
      </c>
      <c r="H249" s="233">
        <v>216</v>
      </c>
      <c r="I249" s="175">
        <f>I250</f>
        <v>0</v>
      </c>
      <c r="J249" s="175">
        <f>J250</f>
        <v>0</v>
      </c>
      <c r="K249" s="175">
        <f>K250</f>
        <v>0</v>
      </c>
      <c r="L249" s="175">
        <f>L250</f>
        <v>0</v>
      </c>
    </row>
    <row r="250" spans="1:13" hidden="1">
      <c r="A250" s="186">
        <v>3</v>
      </c>
      <c r="B250" s="187">
        <v>2</v>
      </c>
      <c r="C250" s="187">
        <v>1</v>
      </c>
      <c r="D250" s="187">
        <v>2</v>
      </c>
      <c r="E250" s="187">
        <v>1</v>
      </c>
      <c r="F250" s="189"/>
      <c r="G250" s="188" t="s">
        <v>173</v>
      </c>
      <c r="H250" s="233">
        <v>217</v>
      </c>
      <c r="I250" s="175">
        <f>SUM(I251:I252)</f>
        <v>0</v>
      </c>
      <c r="J250" s="216">
        <f>SUM(J251:J252)</f>
        <v>0</v>
      </c>
      <c r="K250" s="176">
        <f>SUM(K251:K252)</f>
        <v>0</v>
      </c>
      <c r="L250" s="176">
        <f>SUM(L251:L252)</f>
        <v>0</v>
      </c>
    </row>
    <row r="251" spans="1:13" ht="25.5" hidden="1" customHeight="1">
      <c r="A251" s="199">
        <v>3</v>
      </c>
      <c r="B251" s="207">
        <v>2</v>
      </c>
      <c r="C251" s="208">
        <v>1</v>
      </c>
      <c r="D251" s="208">
        <v>2</v>
      </c>
      <c r="E251" s="208">
        <v>1</v>
      </c>
      <c r="F251" s="209">
        <v>1</v>
      </c>
      <c r="G251" s="210" t="s">
        <v>174</v>
      </c>
      <c r="H251" s="233">
        <v>218</v>
      </c>
      <c r="I251" s="193">
        <v>0</v>
      </c>
      <c r="J251" s="193">
        <v>0</v>
      </c>
      <c r="K251" s="193">
        <v>0</v>
      </c>
      <c r="L251" s="193">
        <v>0</v>
      </c>
      <c r="M251"/>
    </row>
    <row r="252" spans="1:13" ht="25.5" hidden="1" customHeight="1">
      <c r="A252" s="186">
        <v>3</v>
      </c>
      <c r="B252" s="187">
        <v>2</v>
      </c>
      <c r="C252" s="187">
        <v>1</v>
      </c>
      <c r="D252" s="187">
        <v>2</v>
      </c>
      <c r="E252" s="187">
        <v>1</v>
      </c>
      <c r="F252" s="189">
        <v>2</v>
      </c>
      <c r="G252" s="188" t="s">
        <v>175</v>
      </c>
      <c r="H252" s="233">
        <v>219</v>
      </c>
      <c r="I252" s="193">
        <v>0</v>
      </c>
      <c r="J252" s="193">
        <v>0</v>
      </c>
      <c r="K252" s="193">
        <v>0</v>
      </c>
      <c r="L252" s="193">
        <v>0</v>
      </c>
      <c r="M252"/>
    </row>
    <row r="253" spans="1:13" ht="25.5" hidden="1" customHeight="1">
      <c r="A253" s="181">
        <v>3</v>
      </c>
      <c r="B253" s="179">
        <v>2</v>
      </c>
      <c r="C253" s="179">
        <v>1</v>
      </c>
      <c r="D253" s="179">
        <v>3</v>
      </c>
      <c r="E253" s="179"/>
      <c r="F253" s="182"/>
      <c r="G253" s="180" t="s">
        <v>176</v>
      </c>
      <c r="H253" s="233">
        <v>220</v>
      </c>
      <c r="I253" s="196">
        <f>I254</f>
        <v>0</v>
      </c>
      <c r="J253" s="218">
        <f>J254</f>
        <v>0</v>
      </c>
      <c r="K253" s="197">
        <f>K254</f>
        <v>0</v>
      </c>
      <c r="L253" s="197">
        <f>L254</f>
        <v>0</v>
      </c>
      <c r="M253"/>
    </row>
    <row r="254" spans="1:13" ht="25.5" hidden="1" customHeight="1">
      <c r="A254" s="186">
        <v>3</v>
      </c>
      <c r="B254" s="187">
        <v>2</v>
      </c>
      <c r="C254" s="187">
        <v>1</v>
      </c>
      <c r="D254" s="187">
        <v>3</v>
      </c>
      <c r="E254" s="187">
        <v>1</v>
      </c>
      <c r="F254" s="189"/>
      <c r="G254" s="180" t="s">
        <v>176</v>
      </c>
      <c r="H254" s="233">
        <v>221</v>
      </c>
      <c r="I254" s="175">
        <f>I255+I256</f>
        <v>0</v>
      </c>
      <c r="J254" s="175">
        <f>J255+J256</f>
        <v>0</v>
      </c>
      <c r="K254" s="175">
        <f>K255+K256</f>
        <v>0</v>
      </c>
      <c r="L254" s="175">
        <f>L255+L256</f>
        <v>0</v>
      </c>
      <c r="M254"/>
    </row>
    <row r="255" spans="1:13" ht="25.5" hidden="1" customHeight="1">
      <c r="A255" s="186">
        <v>3</v>
      </c>
      <c r="B255" s="187">
        <v>2</v>
      </c>
      <c r="C255" s="187">
        <v>1</v>
      </c>
      <c r="D255" s="187">
        <v>3</v>
      </c>
      <c r="E255" s="187">
        <v>1</v>
      </c>
      <c r="F255" s="189">
        <v>1</v>
      </c>
      <c r="G255" s="188" t="s">
        <v>177</v>
      </c>
      <c r="H255" s="233">
        <v>222</v>
      </c>
      <c r="I255" s="193">
        <v>0</v>
      </c>
      <c r="J255" s="193">
        <v>0</v>
      </c>
      <c r="K255" s="193">
        <v>0</v>
      </c>
      <c r="L255" s="193">
        <v>0</v>
      </c>
      <c r="M255"/>
    </row>
    <row r="256" spans="1:13" ht="25.5" hidden="1" customHeight="1">
      <c r="A256" s="186">
        <v>3</v>
      </c>
      <c r="B256" s="187">
        <v>2</v>
      </c>
      <c r="C256" s="187">
        <v>1</v>
      </c>
      <c r="D256" s="187">
        <v>3</v>
      </c>
      <c r="E256" s="187">
        <v>1</v>
      </c>
      <c r="F256" s="189">
        <v>2</v>
      </c>
      <c r="G256" s="188" t="s">
        <v>178</v>
      </c>
      <c r="H256" s="233">
        <v>223</v>
      </c>
      <c r="I256" s="241">
        <v>0</v>
      </c>
      <c r="J256" s="238">
        <v>0</v>
      </c>
      <c r="K256" s="241">
        <v>0</v>
      </c>
      <c r="L256" s="241">
        <v>0</v>
      </c>
      <c r="M256"/>
    </row>
    <row r="257" spans="1:13" hidden="1">
      <c r="A257" s="186">
        <v>3</v>
      </c>
      <c r="B257" s="187">
        <v>2</v>
      </c>
      <c r="C257" s="187">
        <v>1</v>
      </c>
      <c r="D257" s="187">
        <v>4</v>
      </c>
      <c r="E257" s="187"/>
      <c r="F257" s="189"/>
      <c r="G257" s="188" t="s">
        <v>179</v>
      </c>
      <c r="H257" s="233">
        <v>224</v>
      </c>
      <c r="I257" s="175">
        <f>I258</f>
        <v>0</v>
      </c>
      <c r="J257" s="176">
        <f>J258</f>
        <v>0</v>
      </c>
      <c r="K257" s="175">
        <f>K258</f>
        <v>0</v>
      </c>
      <c r="L257" s="176">
        <f>L258</f>
        <v>0</v>
      </c>
    </row>
    <row r="258" spans="1:13" hidden="1">
      <c r="A258" s="181">
        <v>3</v>
      </c>
      <c r="B258" s="179">
        <v>2</v>
      </c>
      <c r="C258" s="179">
        <v>1</v>
      </c>
      <c r="D258" s="179">
        <v>4</v>
      </c>
      <c r="E258" s="179">
        <v>1</v>
      </c>
      <c r="F258" s="182"/>
      <c r="G258" s="180" t="s">
        <v>179</v>
      </c>
      <c r="H258" s="233">
        <v>225</v>
      </c>
      <c r="I258" s="196">
        <f>SUM(I259:I260)</f>
        <v>0</v>
      </c>
      <c r="J258" s="218">
        <f>SUM(J259:J260)</f>
        <v>0</v>
      </c>
      <c r="K258" s="197">
        <f>SUM(K259:K260)</f>
        <v>0</v>
      </c>
      <c r="L258" s="197">
        <f>SUM(L259:L260)</f>
        <v>0</v>
      </c>
    </row>
    <row r="259" spans="1:13" ht="25.5" hidden="1" customHeight="1">
      <c r="A259" s="186">
        <v>3</v>
      </c>
      <c r="B259" s="187">
        <v>2</v>
      </c>
      <c r="C259" s="187">
        <v>1</v>
      </c>
      <c r="D259" s="187">
        <v>4</v>
      </c>
      <c r="E259" s="187">
        <v>1</v>
      </c>
      <c r="F259" s="189">
        <v>1</v>
      </c>
      <c r="G259" s="188" t="s">
        <v>180</v>
      </c>
      <c r="H259" s="233">
        <v>226</v>
      </c>
      <c r="I259" s="193">
        <v>0</v>
      </c>
      <c r="J259" s="193">
        <v>0</v>
      </c>
      <c r="K259" s="193">
        <v>0</v>
      </c>
      <c r="L259" s="193">
        <v>0</v>
      </c>
      <c r="M259"/>
    </row>
    <row r="260" spans="1:13" ht="25.5" hidden="1" customHeight="1">
      <c r="A260" s="186">
        <v>3</v>
      </c>
      <c r="B260" s="187">
        <v>2</v>
      </c>
      <c r="C260" s="187">
        <v>1</v>
      </c>
      <c r="D260" s="187">
        <v>4</v>
      </c>
      <c r="E260" s="187">
        <v>1</v>
      </c>
      <c r="F260" s="189">
        <v>2</v>
      </c>
      <c r="G260" s="188" t="s">
        <v>181</v>
      </c>
      <c r="H260" s="233">
        <v>227</v>
      </c>
      <c r="I260" s="193">
        <v>0</v>
      </c>
      <c r="J260" s="193">
        <v>0</v>
      </c>
      <c r="K260" s="193">
        <v>0</v>
      </c>
      <c r="L260" s="193">
        <v>0</v>
      </c>
      <c r="M260"/>
    </row>
    <row r="261" spans="1:13" hidden="1">
      <c r="A261" s="186">
        <v>3</v>
      </c>
      <c r="B261" s="187">
        <v>2</v>
      </c>
      <c r="C261" s="187">
        <v>1</v>
      </c>
      <c r="D261" s="187">
        <v>5</v>
      </c>
      <c r="E261" s="187"/>
      <c r="F261" s="189"/>
      <c r="G261" s="188" t="s">
        <v>182</v>
      </c>
      <c r="H261" s="233">
        <v>228</v>
      </c>
      <c r="I261" s="175">
        <f t="shared" ref="I261:L262" si="24">I262</f>
        <v>0</v>
      </c>
      <c r="J261" s="216">
        <f t="shared" si="24"/>
        <v>0</v>
      </c>
      <c r="K261" s="176">
        <f t="shared" si="24"/>
        <v>0</v>
      </c>
      <c r="L261" s="176">
        <f t="shared" si="24"/>
        <v>0</v>
      </c>
    </row>
    <row r="262" spans="1:13" hidden="1">
      <c r="A262" s="186">
        <v>3</v>
      </c>
      <c r="B262" s="187">
        <v>2</v>
      </c>
      <c r="C262" s="187">
        <v>1</v>
      </c>
      <c r="D262" s="187">
        <v>5</v>
      </c>
      <c r="E262" s="187">
        <v>1</v>
      </c>
      <c r="F262" s="189"/>
      <c r="G262" s="188" t="s">
        <v>182</v>
      </c>
      <c r="H262" s="233">
        <v>229</v>
      </c>
      <c r="I262" s="176">
        <f t="shared" si="24"/>
        <v>0</v>
      </c>
      <c r="J262" s="216">
        <f t="shared" si="24"/>
        <v>0</v>
      </c>
      <c r="K262" s="176">
        <f t="shared" si="24"/>
        <v>0</v>
      </c>
      <c r="L262" s="176">
        <f t="shared" si="24"/>
        <v>0</v>
      </c>
    </row>
    <row r="263" spans="1:13" hidden="1">
      <c r="A263" s="207">
        <v>3</v>
      </c>
      <c r="B263" s="208">
        <v>2</v>
      </c>
      <c r="C263" s="208">
        <v>1</v>
      </c>
      <c r="D263" s="208">
        <v>5</v>
      </c>
      <c r="E263" s="208">
        <v>1</v>
      </c>
      <c r="F263" s="209">
        <v>1</v>
      </c>
      <c r="G263" s="188" t="s">
        <v>182</v>
      </c>
      <c r="H263" s="233">
        <v>230</v>
      </c>
      <c r="I263" s="241">
        <v>0</v>
      </c>
      <c r="J263" s="241">
        <v>0</v>
      </c>
      <c r="K263" s="241">
        <v>0</v>
      </c>
      <c r="L263" s="241">
        <v>0</v>
      </c>
    </row>
    <row r="264" spans="1:13" hidden="1">
      <c r="A264" s="186">
        <v>3</v>
      </c>
      <c r="B264" s="187">
        <v>2</v>
      </c>
      <c r="C264" s="187">
        <v>1</v>
      </c>
      <c r="D264" s="187">
        <v>6</v>
      </c>
      <c r="E264" s="187"/>
      <c r="F264" s="189"/>
      <c r="G264" s="188" t="s">
        <v>183</v>
      </c>
      <c r="H264" s="233">
        <v>231</v>
      </c>
      <c r="I264" s="175">
        <f t="shared" ref="I264:L265" si="25">I265</f>
        <v>0</v>
      </c>
      <c r="J264" s="216">
        <f t="shared" si="25"/>
        <v>0</v>
      </c>
      <c r="K264" s="176">
        <f t="shared" si="25"/>
        <v>0</v>
      </c>
      <c r="L264" s="176">
        <f t="shared" si="25"/>
        <v>0</v>
      </c>
    </row>
    <row r="265" spans="1:13" hidden="1">
      <c r="A265" s="186">
        <v>3</v>
      </c>
      <c r="B265" s="186">
        <v>2</v>
      </c>
      <c r="C265" s="187">
        <v>1</v>
      </c>
      <c r="D265" s="187">
        <v>6</v>
      </c>
      <c r="E265" s="187">
        <v>1</v>
      </c>
      <c r="F265" s="189"/>
      <c r="G265" s="188" t="s">
        <v>183</v>
      </c>
      <c r="H265" s="233">
        <v>232</v>
      </c>
      <c r="I265" s="175">
        <f t="shared" si="25"/>
        <v>0</v>
      </c>
      <c r="J265" s="216">
        <f t="shared" si="25"/>
        <v>0</v>
      </c>
      <c r="K265" s="176">
        <f t="shared" si="25"/>
        <v>0</v>
      </c>
      <c r="L265" s="176">
        <f t="shared" si="25"/>
        <v>0</v>
      </c>
    </row>
    <row r="266" spans="1:13" hidden="1">
      <c r="A266" s="181">
        <v>3</v>
      </c>
      <c r="B266" s="181">
        <v>2</v>
      </c>
      <c r="C266" s="187">
        <v>1</v>
      </c>
      <c r="D266" s="187">
        <v>6</v>
      </c>
      <c r="E266" s="187">
        <v>1</v>
      </c>
      <c r="F266" s="189">
        <v>1</v>
      </c>
      <c r="G266" s="188" t="s">
        <v>183</v>
      </c>
      <c r="H266" s="233">
        <v>233</v>
      </c>
      <c r="I266" s="241">
        <v>0</v>
      </c>
      <c r="J266" s="241">
        <v>0</v>
      </c>
      <c r="K266" s="241">
        <v>0</v>
      </c>
      <c r="L266" s="241">
        <v>0</v>
      </c>
    </row>
    <row r="267" spans="1:13" hidden="1">
      <c r="A267" s="186">
        <v>3</v>
      </c>
      <c r="B267" s="186">
        <v>2</v>
      </c>
      <c r="C267" s="187">
        <v>1</v>
      </c>
      <c r="D267" s="187">
        <v>7</v>
      </c>
      <c r="E267" s="187"/>
      <c r="F267" s="189"/>
      <c r="G267" s="188" t="s">
        <v>184</v>
      </c>
      <c r="H267" s="233">
        <v>234</v>
      </c>
      <c r="I267" s="175">
        <f>I268</f>
        <v>0</v>
      </c>
      <c r="J267" s="216">
        <f>J268</f>
        <v>0</v>
      </c>
      <c r="K267" s="176">
        <f>K268</f>
        <v>0</v>
      </c>
      <c r="L267" s="176">
        <f>L268</f>
        <v>0</v>
      </c>
    </row>
    <row r="268" spans="1:13" hidden="1">
      <c r="A268" s="186">
        <v>3</v>
      </c>
      <c r="B268" s="187">
        <v>2</v>
      </c>
      <c r="C268" s="187">
        <v>1</v>
      </c>
      <c r="D268" s="187">
        <v>7</v>
      </c>
      <c r="E268" s="187">
        <v>1</v>
      </c>
      <c r="F268" s="189"/>
      <c r="G268" s="188" t="s">
        <v>184</v>
      </c>
      <c r="H268" s="233">
        <v>235</v>
      </c>
      <c r="I268" s="175">
        <f>I269+I270</f>
        <v>0</v>
      </c>
      <c r="J268" s="175">
        <f>J269+J270</f>
        <v>0</v>
      </c>
      <c r="K268" s="175">
        <f>K269+K270</f>
        <v>0</v>
      </c>
      <c r="L268" s="175">
        <f>L269+L270</f>
        <v>0</v>
      </c>
    </row>
    <row r="269" spans="1:13" ht="25.5" hidden="1" customHeight="1">
      <c r="A269" s="186">
        <v>3</v>
      </c>
      <c r="B269" s="187">
        <v>2</v>
      </c>
      <c r="C269" s="187">
        <v>1</v>
      </c>
      <c r="D269" s="187">
        <v>7</v>
      </c>
      <c r="E269" s="187">
        <v>1</v>
      </c>
      <c r="F269" s="189">
        <v>1</v>
      </c>
      <c r="G269" s="188" t="s">
        <v>185</v>
      </c>
      <c r="H269" s="233">
        <v>236</v>
      </c>
      <c r="I269" s="192">
        <v>0</v>
      </c>
      <c r="J269" s="193">
        <v>0</v>
      </c>
      <c r="K269" s="193">
        <v>0</v>
      </c>
      <c r="L269" s="193">
        <v>0</v>
      </c>
      <c r="M269"/>
    </row>
    <row r="270" spans="1:13" ht="25.5" hidden="1" customHeight="1">
      <c r="A270" s="186">
        <v>3</v>
      </c>
      <c r="B270" s="187">
        <v>2</v>
      </c>
      <c r="C270" s="187">
        <v>1</v>
      </c>
      <c r="D270" s="187">
        <v>7</v>
      </c>
      <c r="E270" s="187">
        <v>1</v>
      </c>
      <c r="F270" s="189">
        <v>2</v>
      </c>
      <c r="G270" s="188" t="s">
        <v>186</v>
      </c>
      <c r="H270" s="233">
        <v>237</v>
      </c>
      <c r="I270" s="193">
        <v>0</v>
      </c>
      <c r="J270" s="193">
        <v>0</v>
      </c>
      <c r="K270" s="193">
        <v>0</v>
      </c>
      <c r="L270" s="193">
        <v>0</v>
      </c>
      <c r="M270"/>
    </row>
    <row r="271" spans="1:13" ht="38.25" hidden="1" customHeight="1">
      <c r="A271" s="186">
        <v>3</v>
      </c>
      <c r="B271" s="187">
        <v>2</v>
      </c>
      <c r="C271" s="187">
        <v>2</v>
      </c>
      <c r="D271" s="250"/>
      <c r="E271" s="250"/>
      <c r="F271" s="251"/>
      <c r="G271" s="188" t="s">
        <v>187</v>
      </c>
      <c r="H271" s="233">
        <v>238</v>
      </c>
      <c r="I271" s="175">
        <f>SUM(I272+I281+I285+I289+I293+I296+I299)</f>
        <v>0</v>
      </c>
      <c r="J271" s="216">
        <f>SUM(J272+J281+J285+J289+J293+J296+J299)</f>
        <v>0</v>
      </c>
      <c r="K271" s="176">
        <f>SUM(K272+K281+K285+K289+K293+K296+K299)</f>
        <v>0</v>
      </c>
      <c r="L271" s="176">
        <f>SUM(L272+L281+L285+L289+L293+L296+L299)</f>
        <v>0</v>
      </c>
      <c r="M271"/>
    </row>
    <row r="272" spans="1:13" hidden="1">
      <c r="A272" s="186">
        <v>3</v>
      </c>
      <c r="B272" s="187">
        <v>2</v>
      </c>
      <c r="C272" s="187">
        <v>2</v>
      </c>
      <c r="D272" s="187">
        <v>1</v>
      </c>
      <c r="E272" s="187"/>
      <c r="F272" s="189"/>
      <c r="G272" s="188" t="s">
        <v>188</v>
      </c>
      <c r="H272" s="233">
        <v>239</v>
      </c>
      <c r="I272" s="175">
        <f>I273</f>
        <v>0</v>
      </c>
      <c r="J272" s="175">
        <f>J273</f>
        <v>0</v>
      </c>
      <c r="K272" s="175">
        <f>K273</f>
        <v>0</v>
      </c>
      <c r="L272" s="175">
        <f>L273</f>
        <v>0</v>
      </c>
    </row>
    <row r="273" spans="1:13" hidden="1">
      <c r="A273" s="190">
        <v>3</v>
      </c>
      <c r="B273" s="186">
        <v>2</v>
      </c>
      <c r="C273" s="187">
        <v>2</v>
      </c>
      <c r="D273" s="187">
        <v>1</v>
      </c>
      <c r="E273" s="187">
        <v>1</v>
      </c>
      <c r="F273" s="189"/>
      <c r="G273" s="188" t="s">
        <v>166</v>
      </c>
      <c r="H273" s="233">
        <v>240</v>
      </c>
      <c r="I273" s="175">
        <f>SUM(I274)</f>
        <v>0</v>
      </c>
      <c r="J273" s="175">
        <f>SUM(J274)</f>
        <v>0</v>
      </c>
      <c r="K273" s="175">
        <f>SUM(K274)</f>
        <v>0</v>
      </c>
      <c r="L273" s="175">
        <f>SUM(L274)</f>
        <v>0</v>
      </c>
    </row>
    <row r="274" spans="1:13" hidden="1">
      <c r="A274" s="190">
        <v>3</v>
      </c>
      <c r="B274" s="186">
        <v>2</v>
      </c>
      <c r="C274" s="187">
        <v>2</v>
      </c>
      <c r="D274" s="187">
        <v>1</v>
      </c>
      <c r="E274" s="187">
        <v>1</v>
      </c>
      <c r="F274" s="189">
        <v>1</v>
      </c>
      <c r="G274" s="188" t="s">
        <v>166</v>
      </c>
      <c r="H274" s="233">
        <v>241</v>
      </c>
      <c r="I274" s="193">
        <v>0</v>
      </c>
      <c r="J274" s="193">
        <v>0</v>
      </c>
      <c r="K274" s="193">
        <v>0</v>
      </c>
      <c r="L274" s="193">
        <v>0</v>
      </c>
    </row>
    <row r="275" spans="1:13" hidden="1">
      <c r="A275" s="190">
        <v>3</v>
      </c>
      <c r="B275" s="186">
        <v>2</v>
      </c>
      <c r="C275" s="187">
        <v>2</v>
      </c>
      <c r="D275" s="187">
        <v>1</v>
      </c>
      <c r="E275" s="187">
        <v>2</v>
      </c>
      <c r="F275" s="189"/>
      <c r="G275" s="188" t="s">
        <v>189</v>
      </c>
      <c r="H275" s="233">
        <v>242</v>
      </c>
      <c r="I275" s="175">
        <f>SUM(I276:I277)</f>
        <v>0</v>
      </c>
      <c r="J275" s="175">
        <f>SUM(J276:J277)</f>
        <v>0</v>
      </c>
      <c r="K275" s="175">
        <f>SUM(K276:K277)</f>
        <v>0</v>
      </c>
      <c r="L275" s="175">
        <f>SUM(L276:L277)</f>
        <v>0</v>
      </c>
    </row>
    <row r="276" spans="1:13" hidden="1">
      <c r="A276" s="190">
        <v>3</v>
      </c>
      <c r="B276" s="186">
        <v>2</v>
      </c>
      <c r="C276" s="187">
        <v>2</v>
      </c>
      <c r="D276" s="187">
        <v>1</v>
      </c>
      <c r="E276" s="187">
        <v>2</v>
      </c>
      <c r="F276" s="189">
        <v>1</v>
      </c>
      <c r="G276" s="188" t="s">
        <v>168</v>
      </c>
      <c r="H276" s="233">
        <v>243</v>
      </c>
      <c r="I276" s="193">
        <v>0</v>
      </c>
      <c r="J276" s="192">
        <v>0</v>
      </c>
      <c r="K276" s="193">
        <v>0</v>
      </c>
      <c r="L276" s="193">
        <v>0</v>
      </c>
    </row>
    <row r="277" spans="1:13" hidden="1">
      <c r="A277" s="190">
        <v>3</v>
      </c>
      <c r="B277" s="186">
        <v>2</v>
      </c>
      <c r="C277" s="187">
        <v>2</v>
      </c>
      <c r="D277" s="187">
        <v>1</v>
      </c>
      <c r="E277" s="187">
        <v>2</v>
      </c>
      <c r="F277" s="189">
        <v>2</v>
      </c>
      <c r="G277" s="188" t="s">
        <v>169</v>
      </c>
      <c r="H277" s="233">
        <v>244</v>
      </c>
      <c r="I277" s="193">
        <v>0</v>
      </c>
      <c r="J277" s="192">
        <v>0</v>
      </c>
      <c r="K277" s="193">
        <v>0</v>
      </c>
      <c r="L277" s="193">
        <v>0</v>
      </c>
    </row>
    <row r="278" spans="1:13" hidden="1">
      <c r="A278" s="190">
        <v>3</v>
      </c>
      <c r="B278" s="186">
        <v>2</v>
      </c>
      <c r="C278" s="187">
        <v>2</v>
      </c>
      <c r="D278" s="187">
        <v>1</v>
      </c>
      <c r="E278" s="187">
        <v>3</v>
      </c>
      <c r="F278" s="189"/>
      <c r="G278" s="188" t="s">
        <v>170</v>
      </c>
      <c r="H278" s="233">
        <v>245</v>
      </c>
      <c r="I278" s="175">
        <f>SUM(I279:I280)</f>
        <v>0</v>
      </c>
      <c r="J278" s="175">
        <f>SUM(J279:J280)</f>
        <v>0</v>
      </c>
      <c r="K278" s="175">
        <f>SUM(K279:K280)</f>
        <v>0</v>
      </c>
      <c r="L278" s="175">
        <f>SUM(L279:L280)</f>
        <v>0</v>
      </c>
    </row>
    <row r="279" spans="1:13" hidden="1">
      <c r="A279" s="190">
        <v>3</v>
      </c>
      <c r="B279" s="186">
        <v>2</v>
      </c>
      <c r="C279" s="187">
        <v>2</v>
      </c>
      <c r="D279" s="187">
        <v>1</v>
      </c>
      <c r="E279" s="187">
        <v>3</v>
      </c>
      <c r="F279" s="189">
        <v>1</v>
      </c>
      <c r="G279" s="188" t="s">
        <v>171</v>
      </c>
      <c r="H279" s="233">
        <v>246</v>
      </c>
      <c r="I279" s="193">
        <v>0</v>
      </c>
      <c r="J279" s="192">
        <v>0</v>
      </c>
      <c r="K279" s="193">
        <v>0</v>
      </c>
      <c r="L279" s="193">
        <v>0</v>
      </c>
    </row>
    <row r="280" spans="1:13" hidden="1">
      <c r="A280" s="190">
        <v>3</v>
      </c>
      <c r="B280" s="186">
        <v>2</v>
      </c>
      <c r="C280" s="187">
        <v>2</v>
      </c>
      <c r="D280" s="187">
        <v>1</v>
      </c>
      <c r="E280" s="187">
        <v>3</v>
      </c>
      <c r="F280" s="189">
        <v>2</v>
      </c>
      <c r="G280" s="188" t="s">
        <v>190</v>
      </c>
      <c r="H280" s="233">
        <v>247</v>
      </c>
      <c r="I280" s="193">
        <v>0</v>
      </c>
      <c r="J280" s="192">
        <v>0</v>
      </c>
      <c r="K280" s="193">
        <v>0</v>
      </c>
      <c r="L280" s="193">
        <v>0</v>
      </c>
    </row>
    <row r="281" spans="1:13" ht="25.5" hidden="1" customHeight="1">
      <c r="A281" s="190">
        <v>3</v>
      </c>
      <c r="B281" s="186">
        <v>2</v>
      </c>
      <c r="C281" s="187">
        <v>2</v>
      </c>
      <c r="D281" s="187">
        <v>2</v>
      </c>
      <c r="E281" s="187"/>
      <c r="F281" s="189"/>
      <c r="G281" s="188" t="s">
        <v>191</v>
      </c>
      <c r="H281" s="233">
        <v>248</v>
      </c>
      <c r="I281" s="175">
        <f>I282</f>
        <v>0</v>
      </c>
      <c r="J281" s="176">
        <f>J282</f>
        <v>0</v>
      </c>
      <c r="K281" s="175">
        <f>K282</f>
        <v>0</v>
      </c>
      <c r="L281" s="176">
        <f>L282</f>
        <v>0</v>
      </c>
      <c r="M281"/>
    </row>
    <row r="282" spans="1:13" ht="25.5" hidden="1" customHeight="1">
      <c r="A282" s="186">
        <v>3</v>
      </c>
      <c r="B282" s="187">
        <v>2</v>
      </c>
      <c r="C282" s="179">
        <v>2</v>
      </c>
      <c r="D282" s="179">
        <v>2</v>
      </c>
      <c r="E282" s="179">
        <v>1</v>
      </c>
      <c r="F282" s="182"/>
      <c r="G282" s="188" t="s">
        <v>191</v>
      </c>
      <c r="H282" s="233">
        <v>249</v>
      </c>
      <c r="I282" s="196">
        <f>SUM(I283:I284)</f>
        <v>0</v>
      </c>
      <c r="J282" s="218">
        <f>SUM(J283:J284)</f>
        <v>0</v>
      </c>
      <c r="K282" s="197">
        <f>SUM(K283:K284)</f>
        <v>0</v>
      </c>
      <c r="L282" s="197">
        <f>SUM(L283:L284)</f>
        <v>0</v>
      </c>
      <c r="M282"/>
    </row>
    <row r="283" spans="1:13" ht="25.5" hidden="1" customHeight="1">
      <c r="A283" s="186">
        <v>3</v>
      </c>
      <c r="B283" s="187">
        <v>2</v>
      </c>
      <c r="C283" s="187">
        <v>2</v>
      </c>
      <c r="D283" s="187">
        <v>2</v>
      </c>
      <c r="E283" s="187">
        <v>1</v>
      </c>
      <c r="F283" s="189">
        <v>1</v>
      </c>
      <c r="G283" s="188" t="s">
        <v>192</v>
      </c>
      <c r="H283" s="233">
        <v>250</v>
      </c>
      <c r="I283" s="193">
        <v>0</v>
      </c>
      <c r="J283" s="193">
        <v>0</v>
      </c>
      <c r="K283" s="193">
        <v>0</v>
      </c>
      <c r="L283" s="193">
        <v>0</v>
      </c>
      <c r="M283"/>
    </row>
    <row r="284" spans="1:13" ht="25.5" hidden="1" customHeight="1">
      <c r="A284" s="186">
        <v>3</v>
      </c>
      <c r="B284" s="187">
        <v>2</v>
      </c>
      <c r="C284" s="187">
        <v>2</v>
      </c>
      <c r="D284" s="187">
        <v>2</v>
      </c>
      <c r="E284" s="187">
        <v>1</v>
      </c>
      <c r="F284" s="189">
        <v>2</v>
      </c>
      <c r="G284" s="190" t="s">
        <v>193</v>
      </c>
      <c r="H284" s="233">
        <v>251</v>
      </c>
      <c r="I284" s="193">
        <v>0</v>
      </c>
      <c r="J284" s="193">
        <v>0</v>
      </c>
      <c r="K284" s="193">
        <v>0</v>
      </c>
      <c r="L284" s="193">
        <v>0</v>
      </c>
      <c r="M284"/>
    </row>
    <row r="285" spans="1:13" ht="25.5" hidden="1" customHeight="1">
      <c r="A285" s="186">
        <v>3</v>
      </c>
      <c r="B285" s="187">
        <v>2</v>
      </c>
      <c r="C285" s="187">
        <v>2</v>
      </c>
      <c r="D285" s="187">
        <v>3</v>
      </c>
      <c r="E285" s="187"/>
      <c r="F285" s="189"/>
      <c r="G285" s="188" t="s">
        <v>194</v>
      </c>
      <c r="H285" s="233">
        <v>252</v>
      </c>
      <c r="I285" s="175">
        <f>I286</f>
        <v>0</v>
      </c>
      <c r="J285" s="216">
        <f>J286</f>
        <v>0</v>
      </c>
      <c r="K285" s="176">
        <f>K286</f>
        <v>0</v>
      </c>
      <c r="L285" s="176">
        <f>L286</f>
        <v>0</v>
      </c>
      <c r="M285"/>
    </row>
    <row r="286" spans="1:13" ht="25.5" hidden="1" customHeight="1">
      <c r="A286" s="181">
        <v>3</v>
      </c>
      <c r="B286" s="187">
        <v>2</v>
      </c>
      <c r="C286" s="187">
        <v>2</v>
      </c>
      <c r="D286" s="187">
        <v>3</v>
      </c>
      <c r="E286" s="187">
        <v>1</v>
      </c>
      <c r="F286" s="189"/>
      <c r="G286" s="188" t="s">
        <v>194</v>
      </c>
      <c r="H286" s="233">
        <v>253</v>
      </c>
      <c r="I286" s="175">
        <f>I287+I288</f>
        <v>0</v>
      </c>
      <c r="J286" s="175">
        <f>J287+J288</f>
        <v>0</v>
      </c>
      <c r="K286" s="175">
        <f>K287+K288</f>
        <v>0</v>
      </c>
      <c r="L286" s="175">
        <f>L287+L288</f>
        <v>0</v>
      </c>
      <c r="M286"/>
    </row>
    <row r="287" spans="1:13" ht="25.5" hidden="1" customHeight="1">
      <c r="A287" s="181">
        <v>3</v>
      </c>
      <c r="B287" s="187">
        <v>2</v>
      </c>
      <c r="C287" s="187">
        <v>2</v>
      </c>
      <c r="D287" s="187">
        <v>3</v>
      </c>
      <c r="E287" s="187">
        <v>1</v>
      </c>
      <c r="F287" s="189">
        <v>1</v>
      </c>
      <c r="G287" s="188" t="s">
        <v>195</v>
      </c>
      <c r="H287" s="233">
        <v>254</v>
      </c>
      <c r="I287" s="193">
        <v>0</v>
      </c>
      <c r="J287" s="193">
        <v>0</v>
      </c>
      <c r="K287" s="193">
        <v>0</v>
      </c>
      <c r="L287" s="193">
        <v>0</v>
      </c>
      <c r="M287"/>
    </row>
    <row r="288" spans="1:13" ht="25.5" hidden="1" customHeight="1">
      <c r="A288" s="181">
        <v>3</v>
      </c>
      <c r="B288" s="187">
        <v>2</v>
      </c>
      <c r="C288" s="187">
        <v>2</v>
      </c>
      <c r="D288" s="187">
        <v>3</v>
      </c>
      <c r="E288" s="187">
        <v>1</v>
      </c>
      <c r="F288" s="189">
        <v>2</v>
      </c>
      <c r="G288" s="188" t="s">
        <v>196</v>
      </c>
      <c r="H288" s="233">
        <v>255</v>
      </c>
      <c r="I288" s="193">
        <v>0</v>
      </c>
      <c r="J288" s="193">
        <v>0</v>
      </c>
      <c r="K288" s="193">
        <v>0</v>
      </c>
      <c r="L288" s="193">
        <v>0</v>
      </c>
      <c r="M288"/>
    </row>
    <row r="289" spans="1:13" hidden="1">
      <c r="A289" s="186">
        <v>3</v>
      </c>
      <c r="B289" s="187">
        <v>2</v>
      </c>
      <c r="C289" s="187">
        <v>2</v>
      </c>
      <c r="D289" s="187">
        <v>4</v>
      </c>
      <c r="E289" s="187"/>
      <c r="F289" s="189"/>
      <c r="G289" s="188" t="s">
        <v>197</v>
      </c>
      <c r="H289" s="233">
        <v>256</v>
      </c>
      <c r="I289" s="175">
        <f>I290</f>
        <v>0</v>
      </c>
      <c r="J289" s="216">
        <f>J290</f>
        <v>0</v>
      </c>
      <c r="K289" s="176">
        <f>K290</f>
        <v>0</v>
      </c>
      <c r="L289" s="176">
        <f>L290</f>
        <v>0</v>
      </c>
    </row>
    <row r="290" spans="1:13" hidden="1">
      <c r="A290" s="186">
        <v>3</v>
      </c>
      <c r="B290" s="187">
        <v>2</v>
      </c>
      <c r="C290" s="187">
        <v>2</v>
      </c>
      <c r="D290" s="187">
        <v>4</v>
      </c>
      <c r="E290" s="187">
        <v>1</v>
      </c>
      <c r="F290" s="189"/>
      <c r="G290" s="188" t="s">
        <v>197</v>
      </c>
      <c r="H290" s="233">
        <v>257</v>
      </c>
      <c r="I290" s="175">
        <f>SUM(I291:I292)</f>
        <v>0</v>
      </c>
      <c r="J290" s="216">
        <f>SUM(J291:J292)</f>
        <v>0</v>
      </c>
      <c r="K290" s="176">
        <f>SUM(K291:K292)</f>
        <v>0</v>
      </c>
      <c r="L290" s="176">
        <f>SUM(L291:L292)</f>
        <v>0</v>
      </c>
    </row>
    <row r="291" spans="1:13" ht="25.5" hidden="1" customHeight="1">
      <c r="A291" s="186">
        <v>3</v>
      </c>
      <c r="B291" s="187">
        <v>2</v>
      </c>
      <c r="C291" s="187">
        <v>2</v>
      </c>
      <c r="D291" s="187">
        <v>4</v>
      </c>
      <c r="E291" s="187">
        <v>1</v>
      </c>
      <c r="F291" s="189">
        <v>1</v>
      </c>
      <c r="G291" s="188" t="s">
        <v>198</v>
      </c>
      <c r="H291" s="233">
        <v>258</v>
      </c>
      <c r="I291" s="193">
        <v>0</v>
      </c>
      <c r="J291" s="193">
        <v>0</v>
      </c>
      <c r="K291" s="193">
        <v>0</v>
      </c>
      <c r="L291" s="193">
        <v>0</v>
      </c>
      <c r="M291"/>
    </row>
    <row r="292" spans="1:13" ht="25.5" hidden="1" customHeight="1">
      <c r="A292" s="181">
        <v>3</v>
      </c>
      <c r="B292" s="179">
        <v>2</v>
      </c>
      <c r="C292" s="179">
        <v>2</v>
      </c>
      <c r="D292" s="179">
        <v>4</v>
      </c>
      <c r="E292" s="179">
        <v>1</v>
      </c>
      <c r="F292" s="182">
        <v>2</v>
      </c>
      <c r="G292" s="190" t="s">
        <v>199</v>
      </c>
      <c r="H292" s="233">
        <v>259</v>
      </c>
      <c r="I292" s="193">
        <v>0</v>
      </c>
      <c r="J292" s="193">
        <v>0</v>
      </c>
      <c r="K292" s="193">
        <v>0</v>
      </c>
      <c r="L292" s="193">
        <v>0</v>
      </c>
      <c r="M292"/>
    </row>
    <row r="293" spans="1:13" hidden="1">
      <c r="A293" s="186">
        <v>3</v>
      </c>
      <c r="B293" s="187">
        <v>2</v>
      </c>
      <c r="C293" s="187">
        <v>2</v>
      </c>
      <c r="D293" s="187">
        <v>5</v>
      </c>
      <c r="E293" s="187"/>
      <c r="F293" s="189"/>
      <c r="G293" s="188" t="s">
        <v>200</v>
      </c>
      <c r="H293" s="233">
        <v>260</v>
      </c>
      <c r="I293" s="175">
        <f t="shared" ref="I293:L294" si="26">I294</f>
        <v>0</v>
      </c>
      <c r="J293" s="216">
        <f t="shared" si="26"/>
        <v>0</v>
      </c>
      <c r="K293" s="176">
        <f t="shared" si="26"/>
        <v>0</v>
      </c>
      <c r="L293" s="176">
        <f t="shared" si="26"/>
        <v>0</v>
      </c>
    </row>
    <row r="294" spans="1:13" hidden="1">
      <c r="A294" s="186">
        <v>3</v>
      </c>
      <c r="B294" s="187">
        <v>2</v>
      </c>
      <c r="C294" s="187">
        <v>2</v>
      </c>
      <c r="D294" s="187">
        <v>5</v>
      </c>
      <c r="E294" s="187">
        <v>1</v>
      </c>
      <c r="F294" s="189"/>
      <c r="G294" s="188" t="s">
        <v>200</v>
      </c>
      <c r="H294" s="233">
        <v>261</v>
      </c>
      <c r="I294" s="175">
        <f t="shared" si="26"/>
        <v>0</v>
      </c>
      <c r="J294" s="216">
        <f t="shared" si="26"/>
        <v>0</v>
      </c>
      <c r="K294" s="176">
        <f t="shared" si="26"/>
        <v>0</v>
      </c>
      <c r="L294" s="176">
        <f t="shared" si="26"/>
        <v>0</v>
      </c>
    </row>
    <row r="295" spans="1:13" hidden="1">
      <c r="A295" s="186">
        <v>3</v>
      </c>
      <c r="B295" s="187">
        <v>2</v>
      </c>
      <c r="C295" s="187">
        <v>2</v>
      </c>
      <c r="D295" s="187">
        <v>5</v>
      </c>
      <c r="E295" s="187">
        <v>1</v>
      </c>
      <c r="F295" s="189">
        <v>1</v>
      </c>
      <c r="G295" s="188" t="s">
        <v>200</v>
      </c>
      <c r="H295" s="233">
        <v>262</v>
      </c>
      <c r="I295" s="193">
        <v>0</v>
      </c>
      <c r="J295" s="193">
        <v>0</v>
      </c>
      <c r="K295" s="193">
        <v>0</v>
      </c>
      <c r="L295" s="193">
        <v>0</v>
      </c>
    </row>
    <row r="296" spans="1:13" hidden="1">
      <c r="A296" s="186">
        <v>3</v>
      </c>
      <c r="B296" s="187">
        <v>2</v>
      </c>
      <c r="C296" s="187">
        <v>2</v>
      </c>
      <c r="D296" s="187">
        <v>6</v>
      </c>
      <c r="E296" s="187"/>
      <c r="F296" s="189"/>
      <c r="G296" s="188" t="s">
        <v>183</v>
      </c>
      <c r="H296" s="233">
        <v>263</v>
      </c>
      <c r="I296" s="175">
        <f t="shared" ref="I296:L297" si="27">I297</f>
        <v>0</v>
      </c>
      <c r="J296" s="252">
        <f t="shared" si="27"/>
        <v>0</v>
      </c>
      <c r="K296" s="176">
        <f t="shared" si="27"/>
        <v>0</v>
      </c>
      <c r="L296" s="176">
        <f t="shared" si="27"/>
        <v>0</v>
      </c>
    </row>
    <row r="297" spans="1:13" hidden="1">
      <c r="A297" s="186">
        <v>3</v>
      </c>
      <c r="B297" s="187">
        <v>2</v>
      </c>
      <c r="C297" s="187">
        <v>2</v>
      </c>
      <c r="D297" s="187">
        <v>6</v>
      </c>
      <c r="E297" s="187">
        <v>1</v>
      </c>
      <c r="F297" s="189"/>
      <c r="G297" s="188" t="s">
        <v>183</v>
      </c>
      <c r="H297" s="233">
        <v>264</v>
      </c>
      <c r="I297" s="175">
        <f t="shared" si="27"/>
        <v>0</v>
      </c>
      <c r="J297" s="252">
        <f t="shared" si="27"/>
        <v>0</v>
      </c>
      <c r="K297" s="176">
        <f t="shared" si="27"/>
        <v>0</v>
      </c>
      <c r="L297" s="176">
        <f t="shared" si="27"/>
        <v>0</v>
      </c>
    </row>
    <row r="298" spans="1:13" hidden="1">
      <c r="A298" s="186">
        <v>3</v>
      </c>
      <c r="B298" s="208">
        <v>2</v>
      </c>
      <c r="C298" s="208">
        <v>2</v>
      </c>
      <c r="D298" s="187">
        <v>6</v>
      </c>
      <c r="E298" s="208">
        <v>1</v>
      </c>
      <c r="F298" s="209">
        <v>1</v>
      </c>
      <c r="G298" s="210" t="s">
        <v>183</v>
      </c>
      <c r="H298" s="233">
        <v>265</v>
      </c>
      <c r="I298" s="193">
        <v>0</v>
      </c>
      <c r="J298" s="193">
        <v>0</v>
      </c>
      <c r="K298" s="193">
        <v>0</v>
      </c>
      <c r="L298" s="193">
        <v>0</v>
      </c>
    </row>
    <row r="299" spans="1:13" hidden="1">
      <c r="A299" s="190">
        <v>3</v>
      </c>
      <c r="B299" s="186">
        <v>2</v>
      </c>
      <c r="C299" s="187">
        <v>2</v>
      </c>
      <c r="D299" s="187">
        <v>7</v>
      </c>
      <c r="E299" s="187"/>
      <c r="F299" s="189"/>
      <c r="G299" s="188" t="s">
        <v>184</v>
      </c>
      <c r="H299" s="233">
        <v>266</v>
      </c>
      <c r="I299" s="175">
        <f>I300</f>
        <v>0</v>
      </c>
      <c r="J299" s="252">
        <f>J300</f>
        <v>0</v>
      </c>
      <c r="K299" s="176">
        <f>K300</f>
        <v>0</v>
      </c>
      <c r="L299" s="176">
        <f>L300</f>
        <v>0</v>
      </c>
    </row>
    <row r="300" spans="1:13" hidden="1">
      <c r="A300" s="190">
        <v>3</v>
      </c>
      <c r="B300" s="186">
        <v>2</v>
      </c>
      <c r="C300" s="187">
        <v>2</v>
      </c>
      <c r="D300" s="187">
        <v>7</v>
      </c>
      <c r="E300" s="187">
        <v>1</v>
      </c>
      <c r="F300" s="189"/>
      <c r="G300" s="188" t="s">
        <v>184</v>
      </c>
      <c r="H300" s="233">
        <v>267</v>
      </c>
      <c r="I300" s="175">
        <f>I301+I302</f>
        <v>0</v>
      </c>
      <c r="J300" s="175">
        <f>J301+J302</f>
        <v>0</v>
      </c>
      <c r="K300" s="175">
        <f>K301+K302</f>
        <v>0</v>
      </c>
      <c r="L300" s="175">
        <f>L301+L302</f>
        <v>0</v>
      </c>
    </row>
    <row r="301" spans="1:13" ht="25.5" hidden="1" customHeight="1">
      <c r="A301" s="190">
        <v>3</v>
      </c>
      <c r="B301" s="186">
        <v>2</v>
      </c>
      <c r="C301" s="186">
        <v>2</v>
      </c>
      <c r="D301" s="187">
        <v>7</v>
      </c>
      <c r="E301" s="187">
        <v>1</v>
      </c>
      <c r="F301" s="189">
        <v>1</v>
      </c>
      <c r="G301" s="188" t="s">
        <v>185</v>
      </c>
      <c r="H301" s="233">
        <v>268</v>
      </c>
      <c r="I301" s="193">
        <v>0</v>
      </c>
      <c r="J301" s="193">
        <v>0</v>
      </c>
      <c r="K301" s="193">
        <v>0</v>
      </c>
      <c r="L301" s="193">
        <v>0</v>
      </c>
      <c r="M301"/>
    </row>
    <row r="302" spans="1:13" ht="25.5" hidden="1" customHeight="1">
      <c r="A302" s="190">
        <v>3</v>
      </c>
      <c r="B302" s="186">
        <v>2</v>
      </c>
      <c r="C302" s="186">
        <v>2</v>
      </c>
      <c r="D302" s="187">
        <v>7</v>
      </c>
      <c r="E302" s="187">
        <v>1</v>
      </c>
      <c r="F302" s="189">
        <v>2</v>
      </c>
      <c r="G302" s="188" t="s">
        <v>186</v>
      </c>
      <c r="H302" s="233">
        <v>269</v>
      </c>
      <c r="I302" s="193">
        <v>0</v>
      </c>
      <c r="J302" s="193">
        <v>0</v>
      </c>
      <c r="K302" s="193">
        <v>0</v>
      </c>
      <c r="L302" s="193">
        <v>0</v>
      </c>
      <c r="M302"/>
    </row>
    <row r="303" spans="1:13" ht="25.5" hidden="1" customHeight="1">
      <c r="A303" s="194">
        <v>3</v>
      </c>
      <c r="B303" s="194">
        <v>3</v>
      </c>
      <c r="C303" s="171"/>
      <c r="D303" s="172"/>
      <c r="E303" s="172"/>
      <c r="F303" s="174"/>
      <c r="G303" s="173" t="s">
        <v>201</v>
      </c>
      <c r="H303" s="233">
        <v>270</v>
      </c>
      <c r="I303" s="175">
        <f>SUM(I304+I336)</f>
        <v>0</v>
      </c>
      <c r="J303" s="252">
        <f>SUM(J304+J336)</f>
        <v>0</v>
      </c>
      <c r="K303" s="176">
        <f>SUM(K304+K336)</f>
        <v>0</v>
      </c>
      <c r="L303" s="176">
        <f>SUM(L304+L336)</f>
        <v>0</v>
      </c>
      <c r="M303"/>
    </row>
    <row r="304" spans="1:13" ht="38.25" hidden="1" customHeight="1">
      <c r="A304" s="190">
        <v>3</v>
      </c>
      <c r="B304" s="190">
        <v>3</v>
      </c>
      <c r="C304" s="186">
        <v>1</v>
      </c>
      <c r="D304" s="187"/>
      <c r="E304" s="187"/>
      <c r="F304" s="189"/>
      <c r="G304" s="188" t="s">
        <v>202</v>
      </c>
      <c r="H304" s="233">
        <v>271</v>
      </c>
      <c r="I304" s="175">
        <f>SUM(I305+I314+I318+I322+I326+I329+I332)</f>
        <v>0</v>
      </c>
      <c r="J304" s="252">
        <f>SUM(J305+J314+J318+J322+J326+J329+J332)</f>
        <v>0</v>
      </c>
      <c r="K304" s="176">
        <f>SUM(K305+K314+K318+K322+K326+K329+K332)</f>
        <v>0</v>
      </c>
      <c r="L304" s="176">
        <f>SUM(L305+L314+L318+L322+L326+L329+L332)</f>
        <v>0</v>
      </c>
      <c r="M304"/>
    </row>
    <row r="305" spans="1:13" hidden="1">
      <c r="A305" s="190">
        <v>3</v>
      </c>
      <c r="B305" s="190">
        <v>3</v>
      </c>
      <c r="C305" s="186">
        <v>1</v>
      </c>
      <c r="D305" s="187">
        <v>1</v>
      </c>
      <c r="E305" s="187"/>
      <c r="F305" s="189"/>
      <c r="G305" s="188" t="s">
        <v>188</v>
      </c>
      <c r="H305" s="233">
        <v>272</v>
      </c>
      <c r="I305" s="175">
        <f>SUM(I306+I308+I311)</f>
        <v>0</v>
      </c>
      <c r="J305" s="175">
        <f>SUM(J306+J308+J311)</f>
        <v>0</v>
      </c>
      <c r="K305" s="175">
        <f>SUM(K306+K308+K311)</f>
        <v>0</v>
      </c>
      <c r="L305" s="175">
        <f>SUM(L306+L308+L311)</f>
        <v>0</v>
      </c>
    </row>
    <row r="306" spans="1:13" hidden="1">
      <c r="A306" s="190">
        <v>3</v>
      </c>
      <c r="B306" s="190">
        <v>3</v>
      </c>
      <c r="C306" s="186">
        <v>1</v>
      </c>
      <c r="D306" s="187">
        <v>1</v>
      </c>
      <c r="E306" s="187">
        <v>1</v>
      </c>
      <c r="F306" s="189"/>
      <c r="G306" s="188" t="s">
        <v>166</v>
      </c>
      <c r="H306" s="233">
        <v>273</v>
      </c>
      <c r="I306" s="175">
        <f>SUM(I307:I307)</f>
        <v>0</v>
      </c>
      <c r="J306" s="252">
        <f>SUM(J307:J307)</f>
        <v>0</v>
      </c>
      <c r="K306" s="176">
        <f>SUM(K307:K307)</f>
        <v>0</v>
      </c>
      <c r="L306" s="176">
        <f>SUM(L307:L307)</f>
        <v>0</v>
      </c>
    </row>
    <row r="307" spans="1:13" hidden="1">
      <c r="A307" s="190">
        <v>3</v>
      </c>
      <c r="B307" s="190">
        <v>3</v>
      </c>
      <c r="C307" s="186">
        <v>1</v>
      </c>
      <c r="D307" s="187">
        <v>1</v>
      </c>
      <c r="E307" s="187">
        <v>1</v>
      </c>
      <c r="F307" s="189">
        <v>1</v>
      </c>
      <c r="G307" s="188" t="s">
        <v>166</v>
      </c>
      <c r="H307" s="233">
        <v>274</v>
      </c>
      <c r="I307" s="193">
        <v>0</v>
      </c>
      <c r="J307" s="193">
        <v>0</v>
      </c>
      <c r="K307" s="193">
        <v>0</v>
      </c>
      <c r="L307" s="193">
        <v>0</v>
      </c>
    </row>
    <row r="308" spans="1:13" hidden="1">
      <c r="A308" s="190">
        <v>3</v>
      </c>
      <c r="B308" s="190">
        <v>3</v>
      </c>
      <c r="C308" s="186">
        <v>1</v>
      </c>
      <c r="D308" s="187">
        <v>1</v>
      </c>
      <c r="E308" s="187">
        <v>2</v>
      </c>
      <c r="F308" s="189"/>
      <c r="G308" s="188" t="s">
        <v>189</v>
      </c>
      <c r="H308" s="233">
        <v>275</v>
      </c>
      <c r="I308" s="175">
        <f>SUM(I309:I310)</f>
        <v>0</v>
      </c>
      <c r="J308" s="175">
        <f>SUM(J309:J310)</f>
        <v>0</v>
      </c>
      <c r="K308" s="175">
        <f>SUM(K309:K310)</f>
        <v>0</v>
      </c>
      <c r="L308" s="175">
        <f>SUM(L309:L310)</f>
        <v>0</v>
      </c>
    </row>
    <row r="309" spans="1:13" hidden="1">
      <c r="A309" s="190">
        <v>3</v>
      </c>
      <c r="B309" s="190">
        <v>3</v>
      </c>
      <c r="C309" s="186">
        <v>1</v>
      </c>
      <c r="D309" s="187">
        <v>1</v>
      </c>
      <c r="E309" s="187">
        <v>2</v>
      </c>
      <c r="F309" s="189">
        <v>1</v>
      </c>
      <c r="G309" s="188" t="s">
        <v>168</v>
      </c>
      <c r="H309" s="233">
        <v>276</v>
      </c>
      <c r="I309" s="193">
        <v>0</v>
      </c>
      <c r="J309" s="193">
        <v>0</v>
      </c>
      <c r="K309" s="193">
        <v>0</v>
      </c>
      <c r="L309" s="193">
        <v>0</v>
      </c>
    </row>
    <row r="310" spans="1:13" hidden="1">
      <c r="A310" s="190">
        <v>3</v>
      </c>
      <c r="B310" s="190">
        <v>3</v>
      </c>
      <c r="C310" s="186">
        <v>1</v>
      </c>
      <c r="D310" s="187">
        <v>1</v>
      </c>
      <c r="E310" s="187">
        <v>2</v>
      </c>
      <c r="F310" s="189">
        <v>2</v>
      </c>
      <c r="G310" s="188" t="s">
        <v>169</v>
      </c>
      <c r="H310" s="233">
        <v>277</v>
      </c>
      <c r="I310" s="193">
        <v>0</v>
      </c>
      <c r="J310" s="193">
        <v>0</v>
      </c>
      <c r="K310" s="193">
        <v>0</v>
      </c>
      <c r="L310" s="193">
        <v>0</v>
      </c>
    </row>
    <row r="311" spans="1:13" hidden="1">
      <c r="A311" s="190">
        <v>3</v>
      </c>
      <c r="B311" s="190">
        <v>3</v>
      </c>
      <c r="C311" s="186">
        <v>1</v>
      </c>
      <c r="D311" s="187">
        <v>1</v>
      </c>
      <c r="E311" s="187">
        <v>3</v>
      </c>
      <c r="F311" s="189"/>
      <c r="G311" s="188" t="s">
        <v>170</v>
      </c>
      <c r="H311" s="233">
        <v>278</v>
      </c>
      <c r="I311" s="175">
        <f>SUM(I312:I313)</f>
        <v>0</v>
      </c>
      <c r="J311" s="175">
        <f>SUM(J312:J313)</f>
        <v>0</v>
      </c>
      <c r="K311" s="175">
        <f>SUM(K312:K313)</f>
        <v>0</v>
      </c>
      <c r="L311" s="175">
        <f>SUM(L312:L313)</f>
        <v>0</v>
      </c>
    </row>
    <row r="312" spans="1:13" hidden="1">
      <c r="A312" s="190">
        <v>3</v>
      </c>
      <c r="B312" s="190">
        <v>3</v>
      </c>
      <c r="C312" s="186">
        <v>1</v>
      </c>
      <c r="D312" s="187">
        <v>1</v>
      </c>
      <c r="E312" s="187">
        <v>3</v>
      </c>
      <c r="F312" s="189">
        <v>1</v>
      </c>
      <c r="G312" s="188" t="s">
        <v>171</v>
      </c>
      <c r="H312" s="233">
        <v>279</v>
      </c>
      <c r="I312" s="193">
        <v>0</v>
      </c>
      <c r="J312" s="193">
        <v>0</v>
      </c>
      <c r="K312" s="193">
        <v>0</v>
      </c>
      <c r="L312" s="193">
        <v>0</v>
      </c>
    </row>
    <row r="313" spans="1:13" hidden="1">
      <c r="A313" s="190">
        <v>3</v>
      </c>
      <c r="B313" s="190">
        <v>3</v>
      </c>
      <c r="C313" s="186">
        <v>1</v>
      </c>
      <c r="D313" s="187">
        <v>1</v>
      </c>
      <c r="E313" s="187">
        <v>3</v>
      </c>
      <c r="F313" s="189">
        <v>2</v>
      </c>
      <c r="G313" s="188" t="s">
        <v>190</v>
      </c>
      <c r="H313" s="233">
        <v>280</v>
      </c>
      <c r="I313" s="193">
        <v>0</v>
      </c>
      <c r="J313" s="193">
        <v>0</v>
      </c>
      <c r="K313" s="193">
        <v>0</v>
      </c>
      <c r="L313" s="193">
        <v>0</v>
      </c>
    </row>
    <row r="314" spans="1:13" hidden="1">
      <c r="A314" s="206">
        <v>3</v>
      </c>
      <c r="B314" s="181">
        <v>3</v>
      </c>
      <c r="C314" s="186">
        <v>1</v>
      </c>
      <c r="D314" s="187">
        <v>2</v>
      </c>
      <c r="E314" s="187"/>
      <c r="F314" s="189"/>
      <c r="G314" s="188" t="s">
        <v>203</v>
      </c>
      <c r="H314" s="233">
        <v>281</v>
      </c>
      <c r="I314" s="175">
        <f>I315</f>
        <v>0</v>
      </c>
      <c r="J314" s="252">
        <f>J315</f>
        <v>0</v>
      </c>
      <c r="K314" s="176">
        <f>K315</f>
        <v>0</v>
      </c>
      <c r="L314" s="176">
        <f>L315</f>
        <v>0</v>
      </c>
    </row>
    <row r="315" spans="1:13" hidden="1">
      <c r="A315" s="206">
        <v>3</v>
      </c>
      <c r="B315" s="206">
        <v>3</v>
      </c>
      <c r="C315" s="181">
        <v>1</v>
      </c>
      <c r="D315" s="179">
        <v>2</v>
      </c>
      <c r="E315" s="179">
        <v>1</v>
      </c>
      <c r="F315" s="182"/>
      <c r="G315" s="188" t="s">
        <v>203</v>
      </c>
      <c r="H315" s="233">
        <v>282</v>
      </c>
      <c r="I315" s="196">
        <f>SUM(I316:I317)</f>
        <v>0</v>
      </c>
      <c r="J315" s="253">
        <f>SUM(J316:J317)</f>
        <v>0</v>
      </c>
      <c r="K315" s="197">
        <f>SUM(K316:K317)</f>
        <v>0</v>
      </c>
      <c r="L315" s="197">
        <f>SUM(L316:L317)</f>
        <v>0</v>
      </c>
    </row>
    <row r="316" spans="1:13" ht="25.5" hidden="1" customHeight="1">
      <c r="A316" s="190">
        <v>3</v>
      </c>
      <c r="B316" s="190">
        <v>3</v>
      </c>
      <c r="C316" s="186">
        <v>1</v>
      </c>
      <c r="D316" s="187">
        <v>2</v>
      </c>
      <c r="E316" s="187">
        <v>1</v>
      </c>
      <c r="F316" s="189">
        <v>1</v>
      </c>
      <c r="G316" s="188" t="s">
        <v>204</v>
      </c>
      <c r="H316" s="233">
        <v>283</v>
      </c>
      <c r="I316" s="193">
        <v>0</v>
      </c>
      <c r="J316" s="193">
        <v>0</v>
      </c>
      <c r="K316" s="193">
        <v>0</v>
      </c>
      <c r="L316" s="193">
        <v>0</v>
      </c>
      <c r="M316"/>
    </row>
    <row r="317" spans="1:13" hidden="1">
      <c r="A317" s="198">
        <v>3</v>
      </c>
      <c r="B317" s="236">
        <v>3</v>
      </c>
      <c r="C317" s="207">
        <v>1</v>
      </c>
      <c r="D317" s="208">
        <v>2</v>
      </c>
      <c r="E317" s="208">
        <v>1</v>
      </c>
      <c r="F317" s="209">
        <v>2</v>
      </c>
      <c r="G317" s="210" t="s">
        <v>205</v>
      </c>
      <c r="H317" s="233">
        <v>284</v>
      </c>
      <c r="I317" s="193">
        <v>0</v>
      </c>
      <c r="J317" s="193">
        <v>0</v>
      </c>
      <c r="K317" s="193">
        <v>0</v>
      </c>
      <c r="L317" s="193">
        <v>0</v>
      </c>
    </row>
    <row r="318" spans="1:13" ht="25.5" hidden="1" customHeight="1">
      <c r="A318" s="186">
        <v>3</v>
      </c>
      <c r="B318" s="188">
        <v>3</v>
      </c>
      <c r="C318" s="186">
        <v>1</v>
      </c>
      <c r="D318" s="187">
        <v>3</v>
      </c>
      <c r="E318" s="187"/>
      <c r="F318" s="189"/>
      <c r="G318" s="188" t="s">
        <v>206</v>
      </c>
      <c r="H318" s="233">
        <v>285</v>
      </c>
      <c r="I318" s="175">
        <f>I319</f>
        <v>0</v>
      </c>
      <c r="J318" s="252">
        <f>J319</f>
        <v>0</v>
      </c>
      <c r="K318" s="176">
        <f>K319</f>
        <v>0</v>
      </c>
      <c r="L318" s="176">
        <f>L319</f>
        <v>0</v>
      </c>
      <c r="M318"/>
    </row>
    <row r="319" spans="1:13" ht="25.5" hidden="1" customHeight="1">
      <c r="A319" s="186">
        <v>3</v>
      </c>
      <c r="B319" s="210">
        <v>3</v>
      </c>
      <c r="C319" s="207">
        <v>1</v>
      </c>
      <c r="D319" s="208">
        <v>3</v>
      </c>
      <c r="E319" s="208">
        <v>1</v>
      </c>
      <c r="F319" s="209"/>
      <c r="G319" s="188" t="s">
        <v>206</v>
      </c>
      <c r="H319" s="233">
        <v>286</v>
      </c>
      <c r="I319" s="176">
        <f>I320+I321</f>
        <v>0</v>
      </c>
      <c r="J319" s="176">
        <f>J320+J321</f>
        <v>0</v>
      </c>
      <c r="K319" s="176">
        <f>K320+K321</f>
        <v>0</v>
      </c>
      <c r="L319" s="176">
        <f>L320+L321</f>
        <v>0</v>
      </c>
      <c r="M319"/>
    </row>
    <row r="320" spans="1:13" ht="25.5" hidden="1" customHeight="1">
      <c r="A320" s="186">
        <v>3</v>
      </c>
      <c r="B320" s="188">
        <v>3</v>
      </c>
      <c r="C320" s="186">
        <v>1</v>
      </c>
      <c r="D320" s="187">
        <v>3</v>
      </c>
      <c r="E320" s="187">
        <v>1</v>
      </c>
      <c r="F320" s="189">
        <v>1</v>
      </c>
      <c r="G320" s="188" t="s">
        <v>207</v>
      </c>
      <c r="H320" s="233">
        <v>287</v>
      </c>
      <c r="I320" s="241">
        <v>0</v>
      </c>
      <c r="J320" s="241">
        <v>0</v>
      </c>
      <c r="K320" s="241">
        <v>0</v>
      </c>
      <c r="L320" s="240">
        <v>0</v>
      </c>
      <c r="M320"/>
    </row>
    <row r="321" spans="1:13" ht="25.5" hidden="1" customHeight="1">
      <c r="A321" s="186">
        <v>3</v>
      </c>
      <c r="B321" s="188">
        <v>3</v>
      </c>
      <c r="C321" s="186">
        <v>1</v>
      </c>
      <c r="D321" s="187">
        <v>3</v>
      </c>
      <c r="E321" s="187">
        <v>1</v>
      </c>
      <c r="F321" s="189">
        <v>2</v>
      </c>
      <c r="G321" s="188" t="s">
        <v>208</v>
      </c>
      <c r="H321" s="233">
        <v>288</v>
      </c>
      <c r="I321" s="193">
        <v>0</v>
      </c>
      <c r="J321" s="193">
        <v>0</v>
      </c>
      <c r="K321" s="193">
        <v>0</v>
      </c>
      <c r="L321" s="193">
        <v>0</v>
      </c>
      <c r="M321"/>
    </row>
    <row r="322" spans="1:13" hidden="1">
      <c r="A322" s="186">
        <v>3</v>
      </c>
      <c r="B322" s="188">
        <v>3</v>
      </c>
      <c r="C322" s="186">
        <v>1</v>
      </c>
      <c r="D322" s="187">
        <v>4</v>
      </c>
      <c r="E322" s="187"/>
      <c r="F322" s="189"/>
      <c r="G322" s="188" t="s">
        <v>209</v>
      </c>
      <c r="H322" s="233">
        <v>289</v>
      </c>
      <c r="I322" s="175">
        <f>I323</f>
        <v>0</v>
      </c>
      <c r="J322" s="252">
        <f>J323</f>
        <v>0</v>
      </c>
      <c r="K322" s="176">
        <f>K323</f>
        <v>0</v>
      </c>
      <c r="L322" s="176">
        <f>L323</f>
        <v>0</v>
      </c>
    </row>
    <row r="323" spans="1:13" hidden="1">
      <c r="A323" s="190">
        <v>3</v>
      </c>
      <c r="B323" s="186">
        <v>3</v>
      </c>
      <c r="C323" s="187">
        <v>1</v>
      </c>
      <c r="D323" s="187">
        <v>4</v>
      </c>
      <c r="E323" s="187">
        <v>1</v>
      </c>
      <c r="F323" s="189"/>
      <c r="G323" s="188" t="s">
        <v>209</v>
      </c>
      <c r="H323" s="233">
        <v>290</v>
      </c>
      <c r="I323" s="175">
        <f>SUM(I324:I325)</f>
        <v>0</v>
      </c>
      <c r="J323" s="175">
        <f>SUM(J324:J325)</f>
        <v>0</v>
      </c>
      <c r="K323" s="175">
        <f>SUM(K324:K325)</f>
        <v>0</v>
      </c>
      <c r="L323" s="175">
        <f>SUM(L324:L325)</f>
        <v>0</v>
      </c>
    </row>
    <row r="324" spans="1:13" hidden="1">
      <c r="A324" s="190">
        <v>3</v>
      </c>
      <c r="B324" s="186">
        <v>3</v>
      </c>
      <c r="C324" s="187">
        <v>1</v>
      </c>
      <c r="D324" s="187">
        <v>4</v>
      </c>
      <c r="E324" s="187">
        <v>1</v>
      </c>
      <c r="F324" s="189">
        <v>1</v>
      </c>
      <c r="G324" s="188" t="s">
        <v>210</v>
      </c>
      <c r="H324" s="233">
        <v>291</v>
      </c>
      <c r="I324" s="192">
        <v>0</v>
      </c>
      <c r="J324" s="193">
        <v>0</v>
      </c>
      <c r="K324" s="193">
        <v>0</v>
      </c>
      <c r="L324" s="192">
        <v>0</v>
      </c>
    </row>
    <row r="325" spans="1:13" hidden="1">
      <c r="A325" s="186">
        <v>3</v>
      </c>
      <c r="B325" s="187">
        <v>3</v>
      </c>
      <c r="C325" s="187">
        <v>1</v>
      </c>
      <c r="D325" s="187">
        <v>4</v>
      </c>
      <c r="E325" s="187">
        <v>1</v>
      </c>
      <c r="F325" s="189">
        <v>2</v>
      </c>
      <c r="G325" s="188" t="s">
        <v>211</v>
      </c>
      <c r="H325" s="233">
        <v>292</v>
      </c>
      <c r="I325" s="193">
        <v>0</v>
      </c>
      <c r="J325" s="241">
        <v>0</v>
      </c>
      <c r="K325" s="241">
        <v>0</v>
      </c>
      <c r="L325" s="240">
        <v>0</v>
      </c>
    </row>
    <row r="326" spans="1:13" hidden="1">
      <c r="A326" s="186">
        <v>3</v>
      </c>
      <c r="B326" s="187">
        <v>3</v>
      </c>
      <c r="C326" s="187">
        <v>1</v>
      </c>
      <c r="D326" s="187">
        <v>5</v>
      </c>
      <c r="E326" s="187"/>
      <c r="F326" s="189"/>
      <c r="G326" s="188" t="s">
        <v>212</v>
      </c>
      <c r="H326" s="233">
        <v>293</v>
      </c>
      <c r="I326" s="197">
        <f t="shared" ref="I326:L327" si="28">I327</f>
        <v>0</v>
      </c>
      <c r="J326" s="252">
        <f t="shared" si="28"/>
        <v>0</v>
      </c>
      <c r="K326" s="176">
        <f t="shared" si="28"/>
        <v>0</v>
      </c>
      <c r="L326" s="176">
        <f t="shared" si="28"/>
        <v>0</v>
      </c>
    </row>
    <row r="327" spans="1:13" hidden="1">
      <c r="A327" s="181">
        <v>3</v>
      </c>
      <c r="B327" s="208">
        <v>3</v>
      </c>
      <c r="C327" s="208">
        <v>1</v>
      </c>
      <c r="D327" s="208">
        <v>5</v>
      </c>
      <c r="E327" s="208">
        <v>1</v>
      </c>
      <c r="F327" s="209"/>
      <c r="G327" s="188" t="s">
        <v>212</v>
      </c>
      <c r="H327" s="233">
        <v>294</v>
      </c>
      <c r="I327" s="176">
        <f t="shared" si="28"/>
        <v>0</v>
      </c>
      <c r="J327" s="253">
        <f t="shared" si="28"/>
        <v>0</v>
      </c>
      <c r="K327" s="197">
        <f t="shared" si="28"/>
        <v>0</v>
      </c>
      <c r="L327" s="197">
        <f t="shared" si="28"/>
        <v>0</v>
      </c>
    </row>
    <row r="328" spans="1:13" hidden="1">
      <c r="A328" s="186">
        <v>3</v>
      </c>
      <c r="B328" s="187">
        <v>3</v>
      </c>
      <c r="C328" s="187">
        <v>1</v>
      </c>
      <c r="D328" s="187">
        <v>5</v>
      </c>
      <c r="E328" s="187">
        <v>1</v>
      </c>
      <c r="F328" s="189">
        <v>1</v>
      </c>
      <c r="G328" s="188" t="s">
        <v>213</v>
      </c>
      <c r="H328" s="233">
        <v>295</v>
      </c>
      <c r="I328" s="193">
        <v>0</v>
      </c>
      <c r="J328" s="241">
        <v>0</v>
      </c>
      <c r="K328" s="241">
        <v>0</v>
      </c>
      <c r="L328" s="240">
        <v>0</v>
      </c>
    </row>
    <row r="329" spans="1:13" hidden="1">
      <c r="A329" s="186">
        <v>3</v>
      </c>
      <c r="B329" s="187">
        <v>3</v>
      </c>
      <c r="C329" s="187">
        <v>1</v>
      </c>
      <c r="D329" s="187">
        <v>6</v>
      </c>
      <c r="E329" s="187"/>
      <c r="F329" s="189"/>
      <c r="G329" s="188" t="s">
        <v>183</v>
      </c>
      <c r="H329" s="233">
        <v>296</v>
      </c>
      <c r="I329" s="176">
        <f t="shared" ref="I329:L330" si="29">I330</f>
        <v>0</v>
      </c>
      <c r="J329" s="252">
        <f t="shared" si="29"/>
        <v>0</v>
      </c>
      <c r="K329" s="176">
        <f t="shared" si="29"/>
        <v>0</v>
      </c>
      <c r="L329" s="176">
        <f t="shared" si="29"/>
        <v>0</v>
      </c>
    </row>
    <row r="330" spans="1:13" hidden="1">
      <c r="A330" s="186">
        <v>3</v>
      </c>
      <c r="B330" s="187">
        <v>3</v>
      </c>
      <c r="C330" s="187">
        <v>1</v>
      </c>
      <c r="D330" s="187">
        <v>6</v>
      </c>
      <c r="E330" s="187">
        <v>1</v>
      </c>
      <c r="F330" s="189"/>
      <c r="G330" s="188" t="s">
        <v>183</v>
      </c>
      <c r="H330" s="233">
        <v>297</v>
      </c>
      <c r="I330" s="175">
        <f t="shared" si="29"/>
        <v>0</v>
      </c>
      <c r="J330" s="252">
        <f t="shared" si="29"/>
        <v>0</v>
      </c>
      <c r="K330" s="176">
        <f t="shared" si="29"/>
        <v>0</v>
      </c>
      <c r="L330" s="176">
        <f t="shared" si="29"/>
        <v>0</v>
      </c>
    </row>
    <row r="331" spans="1:13" hidden="1">
      <c r="A331" s="186">
        <v>3</v>
      </c>
      <c r="B331" s="187">
        <v>3</v>
      </c>
      <c r="C331" s="187">
        <v>1</v>
      </c>
      <c r="D331" s="187">
        <v>6</v>
      </c>
      <c r="E331" s="187">
        <v>1</v>
      </c>
      <c r="F331" s="189">
        <v>1</v>
      </c>
      <c r="G331" s="188" t="s">
        <v>183</v>
      </c>
      <c r="H331" s="233">
        <v>298</v>
      </c>
      <c r="I331" s="241">
        <v>0</v>
      </c>
      <c r="J331" s="241">
        <v>0</v>
      </c>
      <c r="K331" s="241">
        <v>0</v>
      </c>
      <c r="L331" s="240">
        <v>0</v>
      </c>
    </row>
    <row r="332" spans="1:13" hidden="1">
      <c r="A332" s="186">
        <v>3</v>
      </c>
      <c r="B332" s="187">
        <v>3</v>
      </c>
      <c r="C332" s="187">
        <v>1</v>
      </c>
      <c r="D332" s="187">
        <v>7</v>
      </c>
      <c r="E332" s="187"/>
      <c r="F332" s="189"/>
      <c r="G332" s="188" t="s">
        <v>214</v>
      </c>
      <c r="H332" s="233">
        <v>299</v>
      </c>
      <c r="I332" s="175">
        <f>I333</f>
        <v>0</v>
      </c>
      <c r="J332" s="252">
        <f>J333</f>
        <v>0</v>
      </c>
      <c r="K332" s="176">
        <f>K333</f>
        <v>0</v>
      </c>
      <c r="L332" s="176">
        <f>L333</f>
        <v>0</v>
      </c>
    </row>
    <row r="333" spans="1:13" hidden="1">
      <c r="A333" s="186">
        <v>3</v>
      </c>
      <c r="B333" s="187">
        <v>3</v>
      </c>
      <c r="C333" s="187">
        <v>1</v>
      </c>
      <c r="D333" s="187">
        <v>7</v>
      </c>
      <c r="E333" s="187">
        <v>1</v>
      </c>
      <c r="F333" s="189"/>
      <c r="G333" s="188" t="s">
        <v>214</v>
      </c>
      <c r="H333" s="233">
        <v>300</v>
      </c>
      <c r="I333" s="175">
        <f>I334+I335</f>
        <v>0</v>
      </c>
      <c r="J333" s="175">
        <f>J334+J335</f>
        <v>0</v>
      </c>
      <c r="K333" s="175">
        <f>K334+K335</f>
        <v>0</v>
      </c>
      <c r="L333" s="175">
        <f>L334+L335</f>
        <v>0</v>
      </c>
    </row>
    <row r="334" spans="1:13" ht="25.5" hidden="1" customHeight="1">
      <c r="A334" s="186">
        <v>3</v>
      </c>
      <c r="B334" s="187">
        <v>3</v>
      </c>
      <c r="C334" s="187">
        <v>1</v>
      </c>
      <c r="D334" s="187">
        <v>7</v>
      </c>
      <c r="E334" s="187">
        <v>1</v>
      </c>
      <c r="F334" s="189">
        <v>1</v>
      </c>
      <c r="G334" s="188" t="s">
        <v>215</v>
      </c>
      <c r="H334" s="233">
        <v>301</v>
      </c>
      <c r="I334" s="241">
        <v>0</v>
      </c>
      <c r="J334" s="241">
        <v>0</v>
      </c>
      <c r="K334" s="241">
        <v>0</v>
      </c>
      <c r="L334" s="240">
        <v>0</v>
      </c>
      <c r="M334"/>
    </row>
    <row r="335" spans="1:13" ht="25.5" hidden="1" customHeight="1">
      <c r="A335" s="186">
        <v>3</v>
      </c>
      <c r="B335" s="187">
        <v>3</v>
      </c>
      <c r="C335" s="187">
        <v>1</v>
      </c>
      <c r="D335" s="187">
        <v>7</v>
      </c>
      <c r="E335" s="187">
        <v>1</v>
      </c>
      <c r="F335" s="189">
        <v>2</v>
      </c>
      <c r="G335" s="188" t="s">
        <v>216</v>
      </c>
      <c r="H335" s="233">
        <v>302</v>
      </c>
      <c r="I335" s="193">
        <v>0</v>
      </c>
      <c r="J335" s="193">
        <v>0</v>
      </c>
      <c r="K335" s="193">
        <v>0</v>
      </c>
      <c r="L335" s="193">
        <v>0</v>
      </c>
      <c r="M335"/>
    </row>
    <row r="336" spans="1:13" ht="38.25" hidden="1" customHeight="1">
      <c r="A336" s="186">
        <v>3</v>
      </c>
      <c r="B336" s="187">
        <v>3</v>
      </c>
      <c r="C336" s="187">
        <v>2</v>
      </c>
      <c r="D336" s="187"/>
      <c r="E336" s="187"/>
      <c r="F336" s="189"/>
      <c r="G336" s="188" t="s">
        <v>217</v>
      </c>
      <c r="H336" s="233">
        <v>303</v>
      </c>
      <c r="I336" s="175">
        <f>SUM(I337+I346+I350+I354+I358+I361+I364)</f>
        <v>0</v>
      </c>
      <c r="J336" s="252">
        <f>SUM(J337+J346+J350+J354+J358+J361+J364)</f>
        <v>0</v>
      </c>
      <c r="K336" s="176">
        <f>SUM(K337+K346+K350+K354+K358+K361+K364)</f>
        <v>0</v>
      </c>
      <c r="L336" s="176">
        <f>SUM(L337+L346+L350+L354+L358+L361+L364)</f>
        <v>0</v>
      </c>
      <c r="M336"/>
    </row>
    <row r="337" spans="1:15" hidden="1">
      <c r="A337" s="186">
        <v>3</v>
      </c>
      <c r="B337" s="187">
        <v>3</v>
      </c>
      <c r="C337" s="187">
        <v>2</v>
      </c>
      <c r="D337" s="187">
        <v>1</v>
      </c>
      <c r="E337" s="187"/>
      <c r="F337" s="189"/>
      <c r="G337" s="188" t="s">
        <v>165</v>
      </c>
      <c r="H337" s="233">
        <v>304</v>
      </c>
      <c r="I337" s="175">
        <f>I338</f>
        <v>0</v>
      </c>
      <c r="J337" s="252">
        <f>J338</f>
        <v>0</v>
      </c>
      <c r="K337" s="176">
        <f>K338</f>
        <v>0</v>
      </c>
      <c r="L337" s="176">
        <f>L338</f>
        <v>0</v>
      </c>
    </row>
    <row r="338" spans="1:15" hidden="1">
      <c r="A338" s="190">
        <v>3</v>
      </c>
      <c r="B338" s="186">
        <v>3</v>
      </c>
      <c r="C338" s="187">
        <v>2</v>
      </c>
      <c r="D338" s="188">
        <v>1</v>
      </c>
      <c r="E338" s="186">
        <v>1</v>
      </c>
      <c r="F338" s="189"/>
      <c r="G338" s="188" t="s">
        <v>165</v>
      </c>
      <c r="H338" s="233">
        <v>305</v>
      </c>
      <c r="I338" s="175">
        <f>SUM(I339:I339)</f>
        <v>0</v>
      </c>
      <c r="J338" s="175">
        <f>SUM(J339:J339)</f>
        <v>0</v>
      </c>
      <c r="K338" s="175">
        <f>SUM(K339:K339)</f>
        <v>0</v>
      </c>
      <c r="L338" s="175">
        <f>SUM(L339:L339)</f>
        <v>0</v>
      </c>
      <c r="M338" s="254"/>
      <c r="N338" s="254"/>
      <c r="O338" s="254"/>
    </row>
    <row r="339" spans="1:15" hidden="1">
      <c r="A339" s="190">
        <v>3</v>
      </c>
      <c r="B339" s="186">
        <v>3</v>
      </c>
      <c r="C339" s="187">
        <v>2</v>
      </c>
      <c r="D339" s="188">
        <v>1</v>
      </c>
      <c r="E339" s="186">
        <v>1</v>
      </c>
      <c r="F339" s="189">
        <v>1</v>
      </c>
      <c r="G339" s="188" t="s">
        <v>166</v>
      </c>
      <c r="H339" s="233">
        <v>306</v>
      </c>
      <c r="I339" s="241">
        <v>0</v>
      </c>
      <c r="J339" s="241">
        <v>0</v>
      </c>
      <c r="K339" s="241">
        <v>0</v>
      </c>
      <c r="L339" s="240">
        <v>0</v>
      </c>
    </row>
    <row r="340" spans="1:15" hidden="1">
      <c r="A340" s="190">
        <v>3</v>
      </c>
      <c r="B340" s="186">
        <v>3</v>
      </c>
      <c r="C340" s="187">
        <v>2</v>
      </c>
      <c r="D340" s="188">
        <v>1</v>
      </c>
      <c r="E340" s="186">
        <v>2</v>
      </c>
      <c r="F340" s="189"/>
      <c r="G340" s="210" t="s">
        <v>189</v>
      </c>
      <c r="H340" s="233">
        <v>307</v>
      </c>
      <c r="I340" s="175">
        <f>SUM(I341:I342)</f>
        <v>0</v>
      </c>
      <c r="J340" s="175">
        <f>SUM(J341:J342)</f>
        <v>0</v>
      </c>
      <c r="K340" s="175">
        <f>SUM(K341:K342)</f>
        <v>0</v>
      </c>
      <c r="L340" s="175">
        <f>SUM(L341:L342)</f>
        <v>0</v>
      </c>
    </row>
    <row r="341" spans="1:15" hidden="1">
      <c r="A341" s="190">
        <v>3</v>
      </c>
      <c r="B341" s="186">
        <v>3</v>
      </c>
      <c r="C341" s="187">
        <v>2</v>
      </c>
      <c r="D341" s="188">
        <v>1</v>
      </c>
      <c r="E341" s="186">
        <v>2</v>
      </c>
      <c r="F341" s="189">
        <v>1</v>
      </c>
      <c r="G341" s="210" t="s">
        <v>168</v>
      </c>
      <c r="H341" s="233">
        <v>308</v>
      </c>
      <c r="I341" s="241">
        <v>0</v>
      </c>
      <c r="J341" s="241">
        <v>0</v>
      </c>
      <c r="K341" s="241">
        <v>0</v>
      </c>
      <c r="L341" s="240">
        <v>0</v>
      </c>
    </row>
    <row r="342" spans="1:15" hidden="1">
      <c r="A342" s="190">
        <v>3</v>
      </c>
      <c r="B342" s="186">
        <v>3</v>
      </c>
      <c r="C342" s="187">
        <v>2</v>
      </c>
      <c r="D342" s="188">
        <v>1</v>
      </c>
      <c r="E342" s="186">
        <v>2</v>
      </c>
      <c r="F342" s="189">
        <v>2</v>
      </c>
      <c r="G342" s="210" t="s">
        <v>169</v>
      </c>
      <c r="H342" s="233">
        <v>309</v>
      </c>
      <c r="I342" s="193">
        <v>0</v>
      </c>
      <c r="J342" s="193">
        <v>0</v>
      </c>
      <c r="K342" s="193">
        <v>0</v>
      </c>
      <c r="L342" s="193">
        <v>0</v>
      </c>
    </row>
    <row r="343" spans="1:15" hidden="1">
      <c r="A343" s="190">
        <v>3</v>
      </c>
      <c r="B343" s="186">
        <v>3</v>
      </c>
      <c r="C343" s="187">
        <v>2</v>
      </c>
      <c r="D343" s="188">
        <v>1</v>
      </c>
      <c r="E343" s="186">
        <v>3</v>
      </c>
      <c r="F343" s="189"/>
      <c r="G343" s="210" t="s">
        <v>170</v>
      </c>
      <c r="H343" s="233">
        <v>310</v>
      </c>
      <c r="I343" s="175">
        <f>SUM(I344:I345)</f>
        <v>0</v>
      </c>
      <c r="J343" s="175">
        <f>SUM(J344:J345)</f>
        <v>0</v>
      </c>
      <c r="K343" s="175">
        <f>SUM(K344:K345)</f>
        <v>0</v>
      </c>
      <c r="L343" s="175">
        <f>SUM(L344:L345)</f>
        <v>0</v>
      </c>
    </row>
    <row r="344" spans="1:15" hidden="1">
      <c r="A344" s="190">
        <v>3</v>
      </c>
      <c r="B344" s="186">
        <v>3</v>
      </c>
      <c r="C344" s="187">
        <v>2</v>
      </c>
      <c r="D344" s="188">
        <v>1</v>
      </c>
      <c r="E344" s="186">
        <v>3</v>
      </c>
      <c r="F344" s="189">
        <v>1</v>
      </c>
      <c r="G344" s="210" t="s">
        <v>171</v>
      </c>
      <c r="H344" s="233">
        <v>311</v>
      </c>
      <c r="I344" s="193">
        <v>0</v>
      </c>
      <c r="J344" s="193">
        <v>0</v>
      </c>
      <c r="K344" s="193">
        <v>0</v>
      </c>
      <c r="L344" s="193">
        <v>0</v>
      </c>
    </row>
    <row r="345" spans="1:15" hidden="1">
      <c r="A345" s="190">
        <v>3</v>
      </c>
      <c r="B345" s="186">
        <v>3</v>
      </c>
      <c r="C345" s="187">
        <v>2</v>
      </c>
      <c r="D345" s="188">
        <v>1</v>
      </c>
      <c r="E345" s="186">
        <v>3</v>
      </c>
      <c r="F345" s="189">
        <v>2</v>
      </c>
      <c r="G345" s="210" t="s">
        <v>190</v>
      </c>
      <c r="H345" s="233">
        <v>312</v>
      </c>
      <c r="I345" s="211">
        <v>0</v>
      </c>
      <c r="J345" s="255">
        <v>0</v>
      </c>
      <c r="K345" s="211">
        <v>0</v>
      </c>
      <c r="L345" s="211">
        <v>0</v>
      </c>
    </row>
    <row r="346" spans="1:15" hidden="1">
      <c r="A346" s="198">
        <v>3</v>
      </c>
      <c r="B346" s="198">
        <v>3</v>
      </c>
      <c r="C346" s="207">
        <v>2</v>
      </c>
      <c r="D346" s="210">
        <v>2</v>
      </c>
      <c r="E346" s="207"/>
      <c r="F346" s="209"/>
      <c r="G346" s="210" t="s">
        <v>203</v>
      </c>
      <c r="H346" s="233">
        <v>313</v>
      </c>
      <c r="I346" s="203">
        <f>I347</f>
        <v>0</v>
      </c>
      <c r="J346" s="256">
        <f>J347</f>
        <v>0</v>
      </c>
      <c r="K346" s="204">
        <f>K347</f>
        <v>0</v>
      </c>
      <c r="L346" s="204">
        <f>L347</f>
        <v>0</v>
      </c>
    </row>
    <row r="347" spans="1:15" hidden="1">
      <c r="A347" s="190">
        <v>3</v>
      </c>
      <c r="B347" s="190">
        <v>3</v>
      </c>
      <c r="C347" s="186">
        <v>2</v>
      </c>
      <c r="D347" s="188">
        <v>2</v>
      </c>
      <c r="E347" s="186">
        <v>1</v>
      </c>
      <c r="F347" s="189"/>
      <c r="G347" s="210" t="s">
        <v>203</v>
      </c>
      <c r="H347" s="233">
        <v>314</v>
      </c>
      <c r="I347" s="175">
        <f>SUM(I348:I349)</f>
        <v>0</v>
      </c>
      <c r="J347" s="216">
        <f>SUM(J348:J349)</f>
        <v>0</v>
      </c>
      <c r="K347" s="176">
        <f>SUM(K348:K349)</f>
        <v>0</v>
      </c>
      <c r="L347" s="176">
        <f>SUM(L348:L349)</f>
        <v>0</v>
      </c>
    </row>
    <row r="348" spans="1:15" ht="25.5" hidden="1" customHeight="1">
      <c r="A348" s="190">
        <v>3</v>
      </c>
      <c r="B348" s="190">
        <v>3</v>
      </c>
      <c r="C348" s="186">
        <v>2</v>
      </c>
      <c r="D348" s="188">
        <v>2</v>
      </c>
      <c r="E348" s="190">
        <v>1</v>
      </c>
      <c r="F348" s="221">
        <v>1</v>
      </c>
      <c r="G348" s="188" t="s">
        <v>204</v>
      </c>
      <c r="H348" s="233">
        <v>315</v>
      </c>
      <c r="I348" s="193">
        <v>0</v>
      </c>
      <c r="J348" s="193">
        <v>0</v>
      </c>
      <c r="K348" s="193">
        <v>0</v>
      </c>
      <c r="L348" s="193">
        <v>0</v>
      </c>
      <c r="M348"/>
    </row>
    <row r="349" spans="1:15" hidden="1">
      <c r="A349" s="198">
        <v>3</v>
      </c>
      <c r="B349" s="198">
        <v>3</v>
      </c>
      <c r="C349" s="199">
        <v>2</v>
      </c>
      <c r="D349" s="200">
        <v>2</v>
      </c>
      <c r="E349" s="201">
        <v>1</v>
      </c>
      <c r="F349" s="230">
        <v>2</v>
      </c>
      <c r="G349" s="201" t="s">
        <v>205</v>
      </c>
      <c r="H349" s="233">
        <v>316</v>
      </c>
      <c r="I349" s="193">
        <v>0</v>
      </c>
      <c r="J349" s="193">
        <v>0</v>
      </c>
      <c r="K349" s="193">
        <v>0</v>
      </c>
      <c r="L349" s="193">
        <v>0</v>
      </c>
    </row>
    <row r="350" spans="1:15" ht="25.5" hidden="1" customHeight="1">
      <c r="A350" s="190">
        <v>3</v>
      </c>
      <c r="B350" s="190">
        <v>3</v>
      </c>
      <c r="C350" s="186">
        <v>2</v>
      </c>
      <c r="D350" s="187">
        <v>3</v>
      </c>
      <c r="E350" s="188"/>
      <c r="F350" s="221"/>
      <c r="G350" s="188" t="s">
        <v>206</v>
      </c>
      <c r="H350" s="233">
        <v>317</v>
      </c>
      <c r="I350" s="175">
        <f>I351</f>
        <v>0</v>
      </c>
      <c r="J350" s="216">
        <f>J351</f>
        <v>0</v>
      </c>
      <c r="K350" s="176">
        <f>K351</f>
        <v>0</v>
      </c>
      <c r="L350" s="176">
        <f>L351</f>
        <v>0</v>
      </c>
      <c r="M350"/>
    </row>
    <row r="351" spans="1:15" ht="25.5" hidden="1" customHeight="1">
      <c r="A351" s="190">
        <v>3</v>
      </c>
      <c r="B351" s="190">
        <v>3</v>
      </c>
      <c r="C351" s="186">
        <v>2</v>
      </c>
      <c r="D351" s="187">
        <v>3</v>
      </c>
      <c r="E351" s="188">
        <v>1</v>
      </c>
      <c r="F351" s="221"/>
      <c r="G351" s="188" t="s">
        <v>206</v>
      </c>
      <c r="H351" s="233">
        <v>318</v>
      </c>
      <c r="I351" s="175">
        <f>I352+I353</f>
        <v>0</v>
      </c>
      <c r="J351" s="175">
        <f>J352+J353</f>
        <v>0</v>
      </c>
      <c r="K351" s="175">
        <f>K352+K353</f>
        <v>0</v>
      </c>
      <c r="L351" s="175">
        <f>L352+L353</f>
        <v>0</v>
      </c>
      <c r="M351"/>
    </row>
    <row r="352" spans="1:15" ht="25.5" hidden="1" customHeight="1">
      <c r="A352" s="190">
        <v>3</v>
      </c>
      <c r="B352" s="190">
        <v>3</v>
      </c>
      <c r="C352" s="186">
        <v>2</v>
      </c>
      <c r="D352" s="187">
        <v>3</v>
      </c>
      <c r="E352" s="188">
        <v>1</v>
      </c>
      <c r="F352" s="221">
        <v>1</v>
      </c>
      <c r="G352" s="188" t="s">
        <v>207</v>
      </c>
      <c r="H352" s="233">
        <v>319</v>
      </c>
      <c r="I352" s="241">
        <v>0</v>
      </c>
      <c r="J352" s="241">
        <v>0</v>
      </c>
      <c r="K352" s="241">
        <v>0</v>
      </c>
      <c r="L352" s="240">
        <v>0</v>
      </c>
      <c r="M352"/>
    </row>
    <row r="353" spans="1:13" ht="25.5" hidden="1" customHeight="1">
      <c r="A353" s="190">
        <v>3</v>
      </c>
      <c r="B353" s="190">
        <v>3</v>
      </c>
      <c r="C353" s="186">
        <v>2</v>
      </c>
      <c r="D353" s="187">
        <v>3</v>
      </c>
      <c r="E353" s="188">
        <v>1</v>
      </c>
      <c r="F353" s="221">
        <v>2</v>
      </c>
      <c r="G353" s="188" t="s">
        <v>208</v>
      </c>
      <c r="H353" s="233">
        <v>320</v>
      </c>
      <c r="I353" s="193">
        <v>0</v>
      </c>
      <c r="J353" s="193">
        <v>0</v>
      </c>
      <c r="K353" s="193">
        <v>0</v>
      </c>
      <c r="L353" s="193">
        <v>0</v>
      </c>
      <c r="M353"/>
    </row>
    <row r="354" spans="1:13" hidden="1">
      <c r="A354" s="190">
        <v>3</v>
      </c>
      <c r="B354" s="190">
        <v>3</v>
      </c>
      <c r="C354" s="186">
        <v>2</v>
      </c>
      <c r="D354" s="187">
        <v>4</v>
      </c>
      <c r="E354" s="187"/>
      <c r="F354" s="189"/>
      <c r="G354" s="188" t="s">
        <v>209</v>
      </c>
      <c r="H354" s="233">
        <v>321</v>
      </c>
      <c r="I354" s="175">
        <f>I355</f>
        <v>0</v>
      </c>
      <c r="J354" s="216">
        <f>J355</f>
        <v>0</v>
      </c>
      <c r="K354" s="176">
        <f>K355</f>
        <v>0</v>
      </c>
      <c r="L354" s="176">
        <f>L355</f>
        <v>0</v>
      </c>
    </row>
    <row r="355" spans="1:13" hidden="1">
      <c r="A355" s="206">
        <v>3</v>
      </c>
      <c r="B355" s="206">
        <v>3</v>
      </c>
      <c r="C355" s="181">
        <v>2</v>
      </c>
      <c r="D355" s="179">
        <v>4</v>
      </c>
      <c r="E355" s="179">
        <v>1</v>
      </c>
      <c r="F355" s="182"/>
      <c r="G355" s="188" t="s">
        <v>209</v>
      </c>
      <c r="H355" s="233">
        <v>322</v>
      </c>
      <c r="I355" s="196">
        <f>SUM(I356:I357)</f>
        <v>0</v>
      </c>
      <c r="J355" s="218">
        <f>SUM(J356:J357)</f>
        <v>0</v>
      </c>
      <c r="K355" s="197">
        <f>SUM(K356:K357)</f>
        <v>0</v>
      </c>
      <c r="L355" s="197">
        <f>SUM(L356:L357)</f>
        <v>0</v>
      </c>
    </row>
    <row r="356" spans="1:13" hidden="1">
      <c r="A356" s="190">
        <v>3</v>
      </c>
      <c r="B356" s="190">
        <v>3</v>
      </c>
      <c r="C356" s="186">
        <v>2</v>
      </c>
      <c r="D356" s="187">
        <v>4</v>
      </c>
      <c r="E356" s="187">
        <v>1</v>
      </c>
      <c r="F356" s="189">
        <v>1</v>
      </c>
      <c r="G356" s="188" t="s">
        <v>210</v>
      </c>
      <c r="H356" s="233">
        <v>323</v>
      </c>
      <c r="I356" s="193">
        <v>0</v>
      </c>
      <c r="J356" s="193">
        <v>0</v>
      </c>
      <c r="K356" s="193">
        <v>0</v>
      </c>
      <c r="L356" s="193">
        <v>0</v>
      </c>
    </row>
    <row r="357" spans="1:13" hidden="1">
      <c r="A357" s="190">
        <v>3</v>
      </c>
      <c r="B357" s="190">
        <v>3</v>
      </c>
      <c r="C357" s="186">
        <v>2</v>
      </c>
      <c r="D357" s="187">
        <v>4</v>
      </c>
      <c r="E357" s="187">
        <v>1</v>
      </c>
      <c r="F357" s="189">
        <v>2</v>
      </c>
      <c r="G357" s="188" t="s">
        <v>218</v>
      </c>
      <c r="H357" s="233">
        <v>324</v>
      </c>
      <c r="I357" s="193">
        <v>0</v>
      </c>
      <c r="J357" s="193">
        <v>0</v>
      </c>
      <c r="K357" s="193">
        <v>0</v>
      </c>
      <c r="L357" s="193">
        <v>0</v>
      </c>
    </row>
    <row r="358" spans="1:13" hidden="1">
      <c r="A358" s="190">
        <v>3</v>
      </c>
      <c r="B358" s="190">
        <v>3</v>
      </c>
      <c r="C358" s="186">
        <v>2</v>
      </c>
      <c r="D358" s="187">
        <v>5</v>
      </c>
      <c r="E358" s="187"/>
      <c r="F358" s="189"/>
      <c r="G358" s="188" t="s">
        <v>212</v>
      </c>
      <c r="H358" s="233">
        <v>325</v>
      </c>
      <c r="I358" s="175">
        <f t="shared" ref="I358:L359" si="30">I359</f>
        <v>0</v>
      </c>
      <c r="J358" s="216">
        <f t="shared" si="30"/>
        <v>0</v>
      </c>
      <c r="K358" s="176">
        <f t="shared" si="30"/>
        <v>0</v>
      </c>
      <c r="L358" s="176">
        <f t="shared" si="30"/>
        <v>0</v>
      </c>
    </row>
    <row r="359" spans="1:13" hidden="1">
      <c r="A359" s="206">
        <v>3</v>
      </c>
      <c r="B359" s="206">
        <v>3</v>
      </c>
      <c r="C359" s="181">
        <v>2</v>
      </c>
      <c r="D359" s="179">
        <v>5</v>
      </c>
      <c r="E359" s="179">
        <v>1</v>
      </c>
      <c r="F359" s="182"/>
      <c r="G359" s="188" t="s">
        <v>212</v>
      </c>
      <c r="H359" s="233">
        <v>326</v>
      </c>
      <c r="I359" s="196">
        <f t="shared" si="30"/>
        <v>0</v>
      </c>
      <c r="J359" s="218">
        <f t="shared" si="30"/>
        <v>0</v>
      </c>
      <c r="K359" s="197">
        <f t="shared" si="30"/>
        <v>0</v>
      </c>
      <c r="L359" s="197">
        <f t="shared" si="30"/>
        <v>0</v>
      </c>
    </row>
    <row r="360" spans="1:13" hidden="1">
      <c r="A360" s="190">
        <v>3</v>
      </c>
      <c r="B360" s="190">
        <v>3</v>
      </c>
      <c r="C360" s="186">
        <v>2</v>
      </c>
      <c r="D360" s="187">
        <v>5</v>
      </c>
      <c r="E360" s="187">
        <v>1</v>
      </c>
      <c r="F360" s="189">
        <v>1</v>
      </c>
      <c r="G360" s="188" t="s">
        <v>212</v>
      </c>
      <c r="H360" s="233">
        <v>327</v>
      </c>
      <c r="I360" s="241">
        <v>0</v>
      </c>
      <c r="J360" s="241">
        <v>0</v>
      </c>
      <c r="K360" s="241">
        <v>0</v>
      </c>
      <c r="L360" s="240">
        <v>0</v>
      </c>
    </row>
    <row r="361" spans="1:13" hidden="1">
      <c r="A361" s="190">
        <v>3</v>
      </c>
      <c r="B361" s="190">
        <v>3</v>
      </c>
      <c r="C361" s="186">
        <v>2</v>
      </c>
      <c r="D361" s="187">
        <v>6</v>
      </c>
      <c r="E361" s="187"/>
      <c r="F361" s="189"/>
      <c r="G361" s="188" t="s">
        <v>183</v>
      </c>
      <c r="H361" s="233">
        <v>328</v>
      </c>
      <c r="I361" s="175">
        <f t="shared" ref="I361:L362" si="31">I362</f>
        <v>0</v>
      </c>
      <c r="J361" s="216">
        <f t="shared" si="31"/>
        <v>0</v>
      </c>
      <c r="K361" s="176">
        <f t="shared" si="31"/>
        <v>0</v>
      </c>
      <c r="L361" s="176">
        <f t="shared" si="31"/>
        <v>0</v>
      </c>
    </row>
    <row r="362" spans="1:13" hidden="1">
      <c r="A362" s="190">
        <v>3</v>
      </c>
      <c r="B362" s="190">
        <v>3</v>
      </c>
      <c r="C362" s="186">
        <v>2</v>
      </c>
      <c r="D362" s="187">
        <v>6</v>
      </c>
      <c r="E362" s="187">
        <v>1</v>
      </c>
      <c r="F362" s="189"/>
      <c r="G362" s="188" t="s">
        <v>183</v>
      </c>
      <c r="H362" s="233">
        <v>329</v>
      </c>
      <c r="I362" s="175">
        <f t="shared" si="31"/>
        <v>0</v>
      </c>
      <c r="J362" s="216">
        <f t="shared" si="31"/>
        <v>0</v>
      </c>
      <c r="K362" s="176">
        <f t="shared" si="31"/>
        <v>0</v>
      </c>
      <c r="L362" s="176">
        <f t="shared" si="31"/>
        <v>0</v>
      </c>
    </row>
    <row r="363" spans="1:13" hidden="1">
      <c r="A363" s="198">
        <v>3</v>
      </c>
      <c r="B363" s="198">
        <v>3</v>
      </c>
      <c r="C363" s="199">
        <v>2</v>
      </c>
      <c r="D363" s="200">
        <v>6</v>
      </c>
      <c r="E363" s="200">
        <v>1</v>
      </c>
      <c r="F363" s="202">
        <v>1</v>
      </c>
      <c r="G363" s="201" t="s">
        <v>183</v>
      </c>
      <c r="H363" s="233">
        <v>330</v>
      </c>
      <c r="I363" s="241">
        <v>0</v>
      </c>
      <c r="J363" s="241">
        <v>0</v>
      </c>
      <c r="K363" s="241">
        <v>0</v>
      </c>
      <c r="L363" s="240">
        <v>0</v>
      </c>
    </row>
    <row r="364" spans="1:13" hidden="1">
      <c r="A364" s="190">
        <v>3</v>
      </c>
      <c r="B364" s="190">
        <v>3</v>
      </c>
      <c r="C364" s="186">
        <v>2</v>
      </c>
      <c r="D364" s="187">
        <v>7</v>
      </c>
      <c r="E364" s="187"/>
      <c r="F364" s="189"/>
      <c r="G364" s="188" t="s">
        <v>214</v>
      </c>
      <c r="H364" s="233">
        <v>331</v>
      </c>
      <c r="I364" s="175">
        <f>I365</f>
        <v>0</v>
      </c>
      <c r="J364" s="216">
        <f>J365</f>
        <v>0</v>
      </c>
      <c r="K364" s="176">
        <f>K365</f>
        <v>0</v>
      </c>
      <c r="L364" s="176">
        <f>L365</f>
        <v>0</v>
      </c>
    </row>
    <row r="365" spans="1:13" hidden="1">
      <c r="A365" s="198">
        <v>3</v>
      </c>
      <c r="B365" s="198">
        <v>3</v>
      </c>
      <c r="C365" s="199">
        <v>2</v>
      </c>
      <c r="D365" s="200">
        <v>7</v>
      </c>
      <c r="E365" s="200">
        <v>1</v>
      </c>
      <c r="F365" s="202"/>
      <c r="G365" s="188" t="s">
        <v>214</v>
      </c>
      <c r="H365" s="233">
        <v>332</v>
      </c>
      <c r="I365" s="175">
        <f>SUM(I366:I367)</f>
        <v>0</v>
      </c>
      <c r="J365" s="175">
        <f>SUM(J366:J367)</f>
        <v>0</v>
      </c>
      <c r="K365" s="175">
        <f>SUM(K366:K367)</f>
        <v>0</v>
      </c>
      <c r="L365" s="175">
        <f>SUM(L366:L367)</f>
        <v>0</v>
      </c>
    </row>
    <row r="366" spans="1:13" ht="25.5" hidden="1" customHeight="1">
      <c r="A366" s="190">
        <v>3</v>
      </c>
      <c r="B366" s="190">
        <v>3</v>
      </c>
      <c r="C366" s="186">
        <v>2</v>
      </c>
      <c r="D366" s="187">
        <v>7</v>
      </c>
      <c r="E366" s="187">
        <v>1</v>
      </c>
      <c r="F366" s="189">
        <v>1</v>
      </c>
      <c r="G366" s="188" t="s">
        <v>215</v>
      </c>
      <c r="H366" s="233">
        <v>333</v>
      </c>
      <c r="I366" s="241">
        <v>0</v>
      </c>
      <c r="J366" s="241">
        <v>0</v>
      </c>
      <c r="K366" s="241">
        <v>0</v>
      </c>
      <c r="L366" s="240">
        <v>0</v>
      </c>
      <c r="M366"/>
    </row>
    <row r="367" spans="1:13" ht="25.5" hidden="1" customHeight="1">
      <c r="A367" s="190">
        <v>3</v>
      </c>
      <c r="B367" s="190">
        <v>3</v>
      </c>
      <c r="C367" s="186">
        <v>2</v>
      </c>
      <c r="D367" s="187">
        <v>7</v>
      </c>
      <c r="E367" s="187">
        <v>1</v>
      </c>
      <c r="F367" s="189">
        <v>2</v>
      </c>
      <c r="G367" s="188" t="s">
        <v>216</v>
      </c>
      <c r="H367" s="233">
        <v>334</v>
      </c>
      <c r="I367" s="193">
        <v>0</v>
      </c>
      <c r="J367" s="193">
        <v>0</v>
      </c>
      <c r="K367" s="193">
        <v>0</v>
      </c>
      <c r="L367" s="193">
        <v>0</v>
      </c>
      <c r="M367"/>
    </row>
    <row r="368" spans="1:13">
      <c r="A368" s="156"/>
      <c r="B368" s="156"/>
      <c r="C368" s="157"/>
      <c r="D368" s="257"/>
      <c r="E368" s="258"/>
      <c r="F368" s="259"/>
      <c r="G368" s="260" t="s">
        <v>219</v>
      </c>
      <c r="H368" s="233">
        <v>335</v>
      </c>
      <c r="I368" s="227">
        <f>SUM(I34+I184)</f>
        <v>9000</v>
      </c>
      <c r="J368" s="227">
        <f>SUM(J34+J184)</f>
        <v>8000</v>
      </c>
      <c r="K368" s="227">
        <f>SUM(K34+K184)</f>
        <v>5689.59</v>
      </c>
      <c r="L368" s="227">
        <f>SUM(L34+L184)</f>
        <v>5689.59</v>
      </c>
    </row>
    <row r="369" spans="1:12">
      <c r="G369" s="177"/>
      <c r="H369" s="166"/>
      <c r="I369" s="261"/>
      <c r="J369" s="262"/>
      <c r="K369" s="262"/>
      <c r="L369" s="262"/>
    </row>
    <row r="370" spans="1:12">
      <c r="A370" s="302"/>
      <c r="B370" s="302"/>
      <c r="C370" s="302"/>
      <c r="D370" s="386" t="s">
        <v>403</v>
      </c>
      <c r="E370" s="386"/>
      <c r="F370" s="386"/>
      <c r="G370" s="386"/>
      <c r="H370" s="298"/>
      <c r="I370" s="263"/>
      <c r="J370" s="420" t="s">
        <v>409</v>
      </c>
      <c r="K370" s="420"/>
      <c r="L370" s="420"/>
    </row>
    <row r="371" spans="1:12" ht="18.75" customHeight="1">
      <c r="A371" s="267" t="s">
        <v>380</v>
      </c>
      <c r="B371" s="267"/>
      <c r="C371" s="267"/>
      <c r="D371" s="267"/>
      <c r="E371" s="267"/>
      <c r="F371" s="267"/>
      <c r="G371" s="267"/>
      <c r="I371" s="296" t="s">
        <v>220</v>
      </c>
      <c r="K371" s="387" t="s">
        <v>221</v>
      </c>
      <c r="L371" s="387"/>
    </row>
    <row r="372" spans="1:12" ht="15.75" customHeight="1">
      <c r="D372" s="268"/>
      <c r="I372" s="264"/>
      <c r="K372" s="264"/>
      <c r="L372" s="264"/>
    </row>
    <row r="373" spans="1:12" ht="15.75" customHeight="1">
      <c r="A373" s="396" t="s">
        <v>415</v>
      </c>
      <c r="B373" s="396"/>
      <c r="C373" s="396"/>
      <c r="D373" s="396"/>
      <c r="E373" s="396"/>
      <c r="F373" s="396"/>
      <c r="G373" s="396"/>
      <c r="I373" s="264"/>
      <c r="K373" s="386" t="s">
        <v>229</v>
      </c>
      <c r="L373" s="386"/>
    </row>
    <row r="374" spans="1:12" ht="24.75" customHeight="1">
      <c r="A374" s="395" t="s">
        <v>381</v>
      </c>
      <c r="B374" s="395"/>
      <c r="C374" s="395"/>
      <c r="D374" s="395"/>
      <c r="E374" s="395"/>
      <c r="F374" s="395"/>
      <c r="G374" s="395"/>
      <c r="H374" s="300"/>
      <c r="I374" s="265" t="s">
        <v>220</v>
      </c>
      <c r="K374" s="387" t="s">
        <v>221</v>
      </c>
      <c r="L374" s="387"/>
    </row>
  </sheetData>
  <mergeCells count="31">
    <mergeCell ref="I5:L5"/>
    <mergeCell ref="A22:L22"/>
    <mergeCell ref="A7:L7"/>
    <mergeCell ref="A9:L9"/>
    <mergeCell ref="A10:L10"/>
    <mergeCell ref="G12:K12"/>
    <mergeCell ref="A13:L13"/>
    <mergeCell ref="G14:K14"/>
    <mergeCell ref="G15:K15"/>
    <mergeCell ref="B16:L16"/>
    <mergeCell ref="G18:K18"/>
    <mergeCell ref="G19:K19"/>
    <mergeCell ref="E21:K21"/>
    <mergeCell ref="A26:I26"/>
    <mergeCell ref="A27:I27"/>
    <mergeCell ref="G29:H29"/>
    <mergeCell ref="A30:I30"/>
    <mergeCell ref="A31:F32"/>
    <mergeCell ref="G31:G32"/>
    <mergeCell ref="H31:H32"/>
    <mergeCell ref="I31:J31"/>
    <mergeCell ref="K374:L374"/>
    <mergeCell ref="K31:K32"/>
    <mergeCell ref="L31:L32"/>
    <mergeCell ref="A33:F33"/>
    <mergeCell ref="D370:G370"/>
    <mergeCell ref="K371:L371"/>
    <mergeCell ref="K373:L373"/>
    <mergeCell ref="A374:G374"/>
    <mergeCell ref="A373:G373"/>
    <mergeCell ref="J370:L370"/>
  </mergeCells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zoomScaleNormal="100" workbookViewId="0">
      <selection activeCell="A26" sqref="A26:D26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270"/>
      <c r="B1" s="270"/>
      <c r="C1" s="270"/>
      <c r="D1" s="270"/>
      <c r="E1" s="270"/>
      <c r="F1" s="270"/>
      <c r="G1" s="270"/>
      <c r="H1" s="270"/>
      <c r="I1" s="271"/>
      <c r="J1" s="448" t="s">
        <v>382</v>
      </c>
      <c r="K1" s="448"/>
      <c r="L1" s="270"/>
      <c r="M1" s="270"/>
      <c r="N1" s="270"/>
      <c r="O1" s="270"/>
    </row>
    <row r="2" spans="1:15">
      <c r="A2" s="272"/>
      <c r="B2" s="449" t="s">
        <v>399</v>
      </c>
      <c r="C2" s="449"/>
      <c r="D2" s="449"/>
      <c r="E2" s="449"/>
      <c r="F2" s="449"/>
      <c r="G2" s="449"/>
      <c r="H2" s="449"/>
      <c r="I2" s="270"/>
      <c r="J2" s="270"/>
      <c r="K2" s="270"/>
      <c r="L2" s="270"/>
      <c r="M2" s="270"/>
      <c r="N2" s="270"/>
      <c r="O2" s="270"/>
    </row>
    <row r="3" spans="1:15">
      <c r="A3" s="270"/>
      <c r="B3" s="273" t="s">
        <v>231</v>
      </c>
      <c r="C3" s="273"/>
      <c r="D3" s="273"/>
      <c r="E3" s="273"/>
      <c r="F3" s="273"/>
      <c r="G3" s="274"/>
      <c r="H3" s="270"/>
      <c r="I3" s="270"/>
      <c r="J3" s="270"/>
      <c r="K3" s="270"/>
      <c r="L3" s="270"/>
      <c r="M3" s="270"/>
      <c r="N3" s="270"/>
      <c r="O3" s="270"/>
    </row>
    <row r="4" spans="1:15">
      <c r="A4" s="270"/>
      <c r="B4" s="450" t="s">
        <v>342</v>
      </c>
      <c r="C4" s="450"/>
      <c r="D4" s="450"/>
      <c r="E4" s="450"/>
      <c r="F4" s="450"/>
      <c r="G4" s="450"/>
      <c r="H4" s="450"/>
      <c r="I4" s="270"/>
      <c r="J4" s="270"/>
      <c r="K4" s="270"/>
      <c r="L4" s="270"/>
      <c r="M4" s="270"/>
      <c r="N4" s="270"/>
      <c r="O4" s="270"/>
    </row>
    <row r="5" spans="1:15">
      <c r="A5" s="270"/>
      <c r="B5" s="451" t="s">
        <v>343</v>
      </c>
      <c r="C5" s="451"/>
      <c r="D5" s="451"/>
      <c r="E5" s="451"/>
      <c r="F5" s="451"/>
      <c r="G5" s="451"/>
      <c r="H5" s="270"/>
      <c r="I5" s="270"/>
      <c r="J5" s="270"/>
      <c r="K5" s="270"/>
      <c r="L5" s="270"/>
      <c r="M5" s="270"/>
      <c r="N5" s="270"/>
      <c r="O5" s="270"/>
    </row>
    <row r="6" spans="1:15" ht="11.25" customHeight="1">
      <c r="A6" s="275"/>
      <c r="B6" s="275"/>
      <c r="C6" s="275"/>
      <c r="D6" s="275"/>
      <c r="E6" s="275"/>
      <c r="F6" s="275"/>
      <c r="G6" s="275"/>
      <c r="H6" s="275"/>
      <c r="I6" s="275"/>
      <c r="J6" s="428" t="s">
        <v>406</v>
      </c>
      <c r="K6" s="428"/>
      <c r="L6" s="270"/>
      <c r="M6" s="270"/>
      <c r="N6" s="270"/>
      <c r="O6" s="270"/>
    </row>
    <row r="7" spans="1:15" ht="15.75">
      <c r="A7" s="429" t="s">
        <v>420</v>
      </c>
      <c r="B7" s="429"/>
      <c r="C7" s="429"/>
      <c r="D7" s="429"/>
      <c r="E7" s="429"/>
      <c r="F7" s="429"/>
      <c r="G7" s="429"/>
      <c r="H7" s="429"/>
      <c r="I7" s="429"/>
      <c r="J7" s="429"/>
      <c r="K7" s="276"/>
      <c r="L7" s="277"/>
      <c r="M7" s="277"/>
      <c r="N7" s="277"/>
      <c r="O7" s="277"/>
    </row>
    <row r="8" spans="1:15">
      <c r="A8" s="270"/>
      <c r="B8" s="270"/>
      <c r="C8" s="270"/>
      <c r="D8" s="270"/>
      <c r="E8" s="270"/>
      <c r="F8" s="270"/>
      <c r="G8" s="270"/>
      <c r="H8" s="270"/>
      <c r="I8" s="278"/>
      <c r="J8" s="270"/>
      <c r="K8" s="279" t="s">
        <v>344</v>
      </c>
      <c r="L8" s="270"/>
      <c r="M8" s="270"/>
      <c r="N8" s="270"/>
      <c r="O8" s="270"/>
    </row>
    <row r="9" spans="1:15" ht="12" customHeight="1">
      <c r="A9" s="430" t="s">
        <v>345</v>
      </c>
      <c r="B9" s="431"/>
      <c r="C9" s="431"/>
      <c r="D9" s="432"/>
      <c r="E9" s="421" t="s">
        <v>383</v>
      </c>
      <c r="F9" s="426" t="s">
        <v>384</v>
      </c>
      <c r="G9" s="439"/>
      <c r="H9" s="426" t="s">
        <v>385</v>
      </c>
      <c r="I9" s="426" t="s">
        <v>386</v>
      </c>
      <c r="J9" s="426" t="s">
        <v>34</v>
      </c>
      <c r="K9" s="421" t="s">
        <v>387</v>
      </c>
      <c r="L9" s="270"/>
      <c r="M9" s="270"/>
      <c r="N9" s="270"/>
      <c r="O9" s="270"/>
    </row>
    <row r="10" spans="1:15">
      <c r="A10" s="433"/>
      <c r="B10" s="434"/>
      <c r="C10" s="434"/>
      <c r="D10" s="435"/>
      <c r="E10" s="422"/>
      <c r="F10" s="427"/>
      <c r="G10" s="440"/>
      <c r="H10" s="441"/>
      <c r="I10" s="441"/>
      <c r="J10" s="441"/>
      <c r="K10" s="422"/>
      <c r="L10" s="270"/>
      <c r="M10" s="272"/>
      <c r="N10" s="270"/>
      <c r="O10" s="270"/>
    </row>
    <row r="11" spans="1:15" ht="9" customHeight="1">
      <c r="A11" s="433"/>
      <c r="B11" s="434"/>
      <c r="C11" s="434"/>
      <c r="D11" s="435"/>
      <c r="E11" s="422"/>
      <c r="F11" s="424" t="s">
        <v>346</v>
      </c>
      <c r="G11" s="426" t="s">
        <v>388</v>
      </c>
      <c r="H11" s="441"/>
      <c r="I11" s="441"/>
      <c r="J11" s="441"/>
      <c r="K11" s="422"/>
      <c r="L11" s="270"/>
      <c r="M11" s="270"/>
      <c r="N11" s="272"/>
      <c r="O11" s="272"/>
    </row>
    <row r="12" spans="1:15" ht="42.75" customHeight="1">
      <c r="A12" s="436"/>
      <c r="B12" s="437"/>
      <c r="C12" s="437"/>
      <c r="D12" s="438"/>
      <c r="E12" s="423"/>
      <c r="F12" s="425"/>
      <c r="G12" s="427"/>
      <c r="H12" s="427"/>
      <c r="I12" s="427"/>
      <c r="J12" s="427"/>
      <c r="K12" s="423"/>
      <c r="L12" s="270"/>
      <c r="M12" s="270"/>
      <c r="N12" s="270"/>
      <c r="O12" s="270"/>
    </row>
    <row r="13" spans="1:15">
      <c r="A13" s="442" t="s">
        <v>348</v>
      </c>
      <c r="B13" s="443"/>
      <c r="C13" s="443"/>
      <c r="D13" s="444"/>
      <c r="E13" s="280">
        <v>0</v>
      </c>
      <c r="F13" s="281">
        <v>4500</v>
      </c>
      <c r="G13" s="282">
        <v>4500</v>
      </c>
      <c r="H13" s="341">
        <v>4066.05</v>
      </c>
      <c r="I13" s="341">
        <v>2839.37</v>
      </c>
      <c r="J13" s="341">
        <v>2839.37</v>
      </c>
      <c r="K13" s="342">
        <f>+H13-I13</f>
        <v>1226.6800000000003</v>
      </c>
    </row>
    <row r="14" spans="1:15">
      <c r="A14" s="445" t="s">
        <v>389</v>
      </c>
      <c r="B14" s="446"/>
      <c r="C14" s="446"/>
      <c r="D14" s="447"/>
      <c r="E14" s="280"/>
      <c r="F14" s="281"/>
      <c r="G14" s="282"/>
      <c r="H14" s="341"/>
      <c r="I14" s="341"/>
      <c r="J14" s="341"/>
      <c r="K14" s="342"/>
    </row>
    <row r="15" spans="1:15">
      <c r="A15" s="445" t="s">
        <v>390</v>
      </c>
      <c r="B15" s="446"/>
      <c r="C15" s="446"/>
      <c r="D15" s="447"/>
      <c r="E15" s="283">
        <v>0</v>
      </c>
      <c r="F15" s="281">
        <v>4500</v>
      </c>
      <c r="G15" s="282">
        <v>3500</v>
      </c>
      <c r="H15" s="341">
        <v>3181</v>
      </c>
      <c r="I15" s="341">
        <v>2850.22</v>
      </c>
      <c r="J15" s="341">
        <v>2850.22</v>
      </c>
      <c r="K15" s="342">
        <f>+H15-I15</f>
        <v>330.7800000000002</v>
      </c>
    </row>
    <row r="16" spans="1:15">
      <c r="A16" s="442" t="s">
        <v>391</v>
      </c>
      <c r="B16" s="443"/>
      <c r="C16" s="443"/>
      <c r="D16" s="444"/>
      <c r="E16" s="280"/>
      <c r="F16" s="281"/>
      <c r="G16" s="282"/>
      <c r="H16" s="343"/>
      <c r="I16" s="343"/>
      <c r="J16" s="344"/>
      <c r="K16" s="342"/>
    </row>
    <row r="17" spans="1:11">
      <c r="A17" s="442" t="s">
        <v>392</v>
      </c>
      <c r="B17" s="443"/>
      <c r="C17" s="443"/>
      <c r="D17" s="444"/>
      <c r="E17" s="284"/>
      <c r="F17" s="281"/>
      <c r="G17" s="282"/>
      <c r="H17" s="341"/>
      <c r="I17" s="341"/>
      <c r="J17" s="345"/>
      <c r="K17" s="346"/>
    </row>
    <row r="18" spans="1:11">
      <c r="A18" s="442" t="s">
        <v>393</v>
      </c>
      <c r="B18" s="443"/>
      <c r="C18" s="443"/>
      <c r="D18" s="444"/>
      <c r="E18" s="280"/>
      <c r="F18" s="339" t="s">
        <v>347</v>
      </c>
      <c r="G18" s="285" t="s">
        <v>347</v>
      </c>
      <c r="H18" s="343"/>
      <c r="I18" s="343"/>
      <c r="J18" s="344"/>
      <c r="K18" s="342"/>
    </row>
    <row r="19" spans="1:11">
      <c r="A19" s="442" t="s">
        <v>394</v>
      </c>
      <c r="B19" s="443"/>
      <c r="C19" s="443"/>
      <c r="D19" s="444"/>
      <c r="E19" s="280"/>
      <c r="F19" s="339" t="s">
        <v>347</v>
      </c>
      <c r="G19" s="285" t="s">
        <v>347</v>
      </c>
      <c r="H19" s="343"/>
      <c r="I19" s="343"/>
      <c r="J19" s="344"/>
      <c r="K19" s="342"/>
    </row>
    <row r="20" spans="1:11" ht="30.95" customHeight="1">
      <c r="A20" s="456" t="s">
        <v>395</v>
      </c>
      <c r="B20" s="457"/>
      <c r="C20" s="457"/>
      <c r="D20" s="458"/>
      <c r="E20" s="286">
        <v>0</v>
      </c>
      <c r="F20" s="286">
        <f>+F13+F14+F15</f>
        <v>9000</v>
      </c>
      <c r="G20" s="286">
        <f>+G13+G14+G15</f>
        <v>8000</v>
      </c>
      <c r="H20" s="347">
        <f>+H13+H14+H15</f>
        <v>7247.05</v>
      </c>
      <c r="I20" s="347">
        <f>+I13+I14+I15</f>
        <v>5689.59</v>
      </c>
      <c r="J20" s="347">
        <f>+J13+J14+J15</f>
        <v>5689.59</v>
      </c>
      <c r="K20" s="348" t="s">
        <v>347</v>
      </c>
    </row>
    <row r="21" spans="1:11" ht="30.95" customHeight="1">
      <c r="A21" s="456" t="s">
        <v>396</v>
      </c>
      <c r="B21" s="457"/>
      <c r="C21" s="457"/>
      <c r="D21" s="458"/>
      <c r="E21" s="462" t="s">
        <v>347</v>
      </c>
      <c r="F21" s="462" t="s">
        <v>347</v>
      </c>
      <c r="G21" s="464" t="s">
        <v>347</v>
      </c>
      <c r="H21" s="452" t="s">
        <v>347</v>
      </c>
      <c r="I21" s="452" t="s">
        <v>347</v>
      </c>
      <c r="J21" s="452" t="s">
        <v>347</v>
      </c>
      <c r="K21" s="454">
        <f>+K13+K14+K15</f>
        <v>1557.4600000000005</v>
      </c>
    </row>
    <row r="22" spans="1:11" ht="18.75" customHeight="1">
      <c r="A22" s="459"/>
      <c r="B22" s="460"/>
      <c r="C22" s="460"/>
      <c r="D22" s="461"/>
      <c r="E22" s="463"/>
      <c r="F22" s="463"/>
      <c r="G22" s="465"/>
      <c r="H22" s="453"/>
      <c r="I22" s="453"/>
      <c r="J22" s="453"/>
      <c r="K22" s="455"/>
    </row>
    <row r="23" spans="1:11" ht="7.5" customHeight="1">
      <c r="A23" s="270"/>
      <c r="B23" s="270"/>
      <c r="C23" s="270"/>
      <c r="D23" s="270"/>
      <c r="E23" s="270"/>
      <c r="F23" s="270"/>
      <c r="G23" s="270"/>
      <c r="H23" s="270"/>
      <c r="I23" s="270"/>
      <c r="J23" s="270"/>
      <c r="K23" s="270"/>
    </row>
    <row r="24" spans="1:11" ht="16.5" customHeight="1">
      <c r="A24" s="467" t="s">
        <v>403</v>
      </c>
      <c r="B24" s="467"/>
      <c r="C24" s="467"/>
      <c r="D24" s="467"/>
      <c r="E24" s="270"/>
      <c r="F24" s="270"/>
      <c r="G24" s="270"/>
      <c r="H24" s="338"/>
      <c r="I24" s="270"/>
      <c r="J24" s="450" t="s">
        <v>405</v>
      </c>
      <c r="K24" s="450"/>
    </row>
    <row r="25" spans="1:11" ht="11.25" customHeight="1">
      <c r="A25" s="270"/>
      <c r="B25" s="270"/>
      <c r="C25" s="270"/>
      <c r="D25" s="270"/>
      <c r="E25" s="270"/>
      <c r="F25" s="270"/>
      <c r="G25" s="270"/>
      <c r="H25" s="340" t="s">
        <v>220</v>
      </c>
      <c r="I25" s="270"/>
      <c r="J25" s="466"/>
      <c r="K25" s="466"/>
    </row>
    <row r="26" spans="1:11">
      <c r="A26" s="287" t="s">
        <v>415</v>
      </c>
      <c r="B26" s="270"/>
      <c r="C26" s="270"/>
      <c r="D26" s="270"/>
      <c r="E26" s="270"/>
      <c r="F26" s="270"/>
      <c r="G26" s="270"/>
      <c r="H26" s="338"/>
      <c r="I26" s="270"/>
      <c r="J26" s="450" t="s">
        <v>229</v>
      </c>
      <c r="K26" s="450"/>
    </row>
    <row r="27" spans="1:11">
      <c r="A27" s="270"/>
      <c r="B27" s="270"/>
      <c r="C27" s="270"/>
      <c r="D27" s="270"/>
      <c r="E27" s="270"/>
      <c r="F27" s="270"/>
      <c r="G27" s="270"/>
      <c r="H27" s="340" t="s">
        <v>220</v>
      </c>
      <c r="I27" s="270"/>
      <c r="J27" s="466"/>
      <c r="K27" s="466"/>
    </row>
    <row r="28" spans="1:11">
      <c r="A28" s="460" t="s">
        <v>397</v>
      </c>
      <c r="B28" s="460"/>
      <c r="C28" s="460"/>
      <c r="D28" s="460"/>
      <c r="E28" s="460"/>
      <c r="F28" s="460"/>
      <c r="G28" s="460"/>
      <c r="H28" s="288"/>
    </row>
    <row r="29" spans="1:11">
      <c r="A29" s="287" t="s">
        <v>398</v>
      </c>
      <c r="B29" s="270"/>
      <c r="C29" s="270"/>
      <c r="D29" s="270"/>
      <c r="E29" s="270"/>
      <c r="F29" s="270"/>
      <c r="G29" s="270"/>
      <c r="H29" s="270"/>
    </row>
    <row r="34" customFormat="1" ht="9.75" customHeight="1"/>
    <row r="35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A16:D16"/>
    <mergeCell ref="A17:D17"/>
    <mergeCell ref="A13:D13"/>
    <mergeCell ref="A14:D14"/>
    <mergeCell ref="J9:J12"/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4" zoomScaleNormal="100" workbookViewId="0">
      <selection activeCell="D19" sqref="D19:D20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469" t="s">
        <v>349</v>
      </c>
      <c r="I1" s="470"/>
    </row>
    <row r="2" spans="2:18" ht="12" customHeight="1">
      <c r="D2" s="86"/>
      <c r="E2" s="86"/>
      <c r="F2" s="471" t="s">
        <v>350</v>
      </c>
      <c r="G2" s="472"/>
      <c r="H2" s="472"/>
      <c r="I2" s="473"/>
      <c r="J2" s="87"/>
      <c r="K2" s="87"/>
    </row>
    <row r="3" spans="2:18" ht="12" customHeight="1">
      <c r="D3" s="86"/>
      <c r="E3" s="86"/>
      <c r="F3" s="471" t="s">
        <v>351</v>
      </c>
      <c r="G3" s="472"/>
      <c r="H3" s="472"/>
      <c r="I3" s="87"/>
      <c r="J3" s="87"/>
      <c r="K3" s="87"/>
    </row>
    <row r="4" spans="2:18" ht="12" customHeight="1">
      <c r="D4" s="86"/>
      <c r="E4" s="86"/>
      <c r="F4" s="471" t="s">
        <v>352</v>
      </c>
      <c r="G4" s="472"/>
      <c r="H4" s="472"/>
      <c r="I4" s="87"/>
      <c r="J4" s="87"/>
      <c r="K4" s="87"/>
    </row>
    <row r="5" spans="2:18" ht="12" customHeight="1">
      <c r="D5" s="86"/>
      <c r="E5" s="86"/>
      <c r="F5" s="86" t="s">
        <v>353</v>
      </c>
      <c r="G5" s="86"/>
      <c r="H5" s="86"/>
      <c r="I5" s="86"/>
      <c r="J5" s="87"/>
      <c r="K5" s="87"/>
    </row>
    <row r="6" spans="2:18" ht="21.75" customHeight="1">
      <c r="C6" s="474" t="s">
        <v>354</v>
      </c>
      <c r="D6" s="474"/>
      <c r="E6" s="474"/>
      <c r="F6" s="474"/>
      <c r="G6" s="474"/>
      <c r="H6" s="474"/>
      <c r="I6" s="88"/>
      <c r="J6" s="89"/>
      <c r="K6" s="86"/>
    </row>
    <row r="7" spans="2:18" ht="9" customHeight="1">
      <c r="B7" s="90"/>
      <c r="C7" s="88"/>
      <c r="D7" s="88"/>
      <c r="E7" s="88"/>
      <c r="F7" s="88"/>
      <c r="G7" s="88"/>
      <c r="H7" s="88"/>
      <c r="I7" s="90"/>
      <c r="J7" s="90"/>
      <c r="K7" s="90"/>
    </row>
    <row r="8" spans="2:18" ht="15.75" customHeight="1">
      <c r="B8" s="90"/>
      <c r="C8" s="91"/>
      <c r="D8" s="92" t="s">
        <v>372</v>
      </c>
      <c r="E8" s="92"/>
      <c r="F8" s="91"/>
      <c r="G8" s="91"/>
      <c r="H8" s="91"/>
      <c r="I8" s="90"/>
      <c r="J8" s="90"/>
      <c r="K8" s="90"/>
      <c r="N8" s="86"/>
      <c r="O8" s="86"/>
      <c r="P8" s="86"/>
      <c r="Q8" s="86"/>
      <c r="R8" s="86"/>
    </row>
    <row r="9" spans="2:18" ht="19.5" customHeight="1">
      <c r="C9" s="468" t="s">
        <v>355</v>
      </c>
      <c r="D9" s="468"/>
      <c r="E9" s="468"/>
      <c r="F9" s="468"/>
      <c r="G9" s="468"/>
      <c r="H9" s="468"/>
      <c r="I9" s="93"/>
      <c r="J9" s="93"/>
      <c r="K9" s="93"/>
      <c r="L9" s="93"/>
      <c r="M9" s="93"/>
      <c r="N9" s="93"/>
      <c r="O9" s="93"/>
      <c r="P9" s="93"/>
      <c r="Q9" s="93"/>
      <c r="R9" s="93"/>
    </row>
    <row r="10" spans="2:18" ht="50.25" customHeight="1">
      <c r="B10" s="475" t="s">
        <v>421</v>
      </c>
      <c r="C10" s="475"/>
      <c r="D10" s="475"/>
      <c r="E10" s="475"/>
      <c r="F10" s="475"/>
      <c r="G10" s="475"/>
      <c r="H10" s="475"/>
      <c r="I10" s="94"/>
      <c r="J10" s="94"/>
      <c r="K10" s="94"/>
      <c r="L10" s="95"/>
      <c r="M10" s="95"/>
      <c r="N10" s="95"/>
      <c r="O10" s="95"/>
      <c r="P10" s="95"/>
      <c r="Q10" s="95"/>
      <c r="R10" s="95"/>
    </row>
    <row r="11" spans="2:18" ht="17.25" customHeight="1">
      <c r="B11" s="292"/>
      <c r="C11" s="292"/>
      <c r="D11" s="88"/>
      <c r="E11" s="293" t="s">
        <v>426</v>
      </c>
      <c r="F11" s="96"/>
      <c r="G11" s="292"/>
      <c r="H11" s="292"/>
      <c r="I11" s="94"/>
      <c r="J11" s="94"/>
      <c r="K11" s="94"/>
      <c r="L11" s="95"/>
      <c r="M11" s="95"/>
      <c r="N11" s="95"/>
      <c r="O11" s="95"/>
      <c r="P11" s="95"/>
      <c r="Q11" s="95"/>
      <c r="R11" s="95"/>
    </row>
    <row r="12" spans="2:18" ht="15" customHeight="1">
      <c r="C12" s="88"/>
      <c r="D12" s="484" t="s">
        <v>407</v>
      </c>
      <c r="E12" s="484"/>
      <c r="F12" s="84"/>
    </row>
    <row r="13" spans="2:18">
      <c r="C13" s="88"/>
      <c r="D13" s="84"/>
      <c r="E13" s="97" t="s">
        <v>356</v>
      </c>
      <c r="F13" s="98"/>
    </row>
    <row r="14" spans="2:18" ht="12.75">
      <c r="C14" s="84"/>
      <c r="D14" s="84"/>
      <c r="E14" s="99" t="s">
        <v>357</v>
      </c>
      <c r="F14" s="100"/>
    </row>
    <row r="15" spans="2:18" ht="12" customHeight="1">
      <c r="B15" s="95"/>
    </row>
    <row r="16" spans="2:18" ht="12.75" customHeight="1">
      <c r="B16" s="101"/>
      <c r="H16" s="100" t="s">
        <v>358</v>
      </c>
    </row>
    <row r="17" spans="2:14" ht="22.5" customHeight="1">
      <c r="B17" s="476" t="s">
        <v>359</v>
      </c>
      <c r="C17" s="476" t="s">
        <v>360</v>
      </c>
      <c r="D17" s="478" t="s">
        <v>361</v>
      </c>
      <c r="E17" s="479"/>
      <c r="F17" s="479"/>
      <c r="G17" s="479"/>
      <c r="H17" s="480"/>
    </row>
    <row r="18" spans="2:14" ht="21" hidden="1" customHeight="1">
      <c r="B18" s="477"/>
      <c r="C18" s="477"/>
      <c r="D18" s="102"/>
      <c r="E18" s="103"/>
      <c r="F18" s="103"/>
      <c r="G18" s="103"/>
      <c r="H18" s="104"/>
    </row>
    <row r="19" spans="2:14" ht="12.75" hidden="1" customHeight="1">
      <c r="B19" s="477"/>
      <c r="C19" s="477"/>
      <c r="D19" s="476" t="s">
        <v>362</v>
      </c>
      <c r="E19" s="476" t="s">
        <v>363</v>
      </c>
      <c r="F19" s="482" t="s">
        <v>364</v>
      </c>
      <c r="G19" s="476" t="s">
        <v>365</v>
      </c>
      <c r="H19" s="476" t="s">
        <v>366</v>
      </c>
    </row>
    <row r="20" spans="2:14" ht="44.25" customHeight="1">
      <c r="B20" s="477"/>
      <c r="C20" s="477"/>
      <c r="D20" s="481"/>
      <c r="E20" s="481"/>
      <c r="F20" s="483"/>
      <c r="G20" s="481"/>
      <c r="H20" s="481"/>
    </row>
    <row r="21" spans="2:14" ht="11.25" customHeight="1">
      <c r="B21" s="105">
        <v>1</v>
      </c>
      <c r="C21" s="106">
        <v>2</v>
      </c>
      <c r="D21" s="105">
        <v>3</v>
      </c>
      <c r="E21" s="105">
        <v>4</v>
      </c>
      <c r="F21" s="105">
        <v>5</v>
      </c>
      <c r="G21" s="105">
        <v>6</v>
      </c>
      <c r="H21" s="105">
        <v>7</v>
      </c>
    </row>
    <row r="22" spans="2:14" ht="17.25" customHeight="1">
      <c r="B22" s="107">
        <v>731</v>
      </c>
      <c r="C22" s="107" t="s">
        <v>367</v>
      </c>
      <c r="D22" s="108">
        <v>1171.67</v>
      </c>
      <c r="E22" s="109">
        <v>257</v>
      </c>
      <c r="F22" s="109">
        <v>1097.8900000000001</v>
      </c>
      <c r="G22" s="110">
        <v>0</v>
      </c>
      <c r="H22" s="111">
        <f>D22+E22-F22-G22</f>
        <v>330.78</v>
      </c>
    </row>
    <row r="23" spans="2:14" ht="18.75" customHeight="1">
      <c r="B23" s="107">
        <v>741</v>
      </c>
      <c r="C23" s="107" t="s">
        <v>368</v>
      </c>
      <c r="D23" s="108">
        <v>272.24000000000012</v>
      </c>
      <c r="E23" s="109">
        <v>2805.75</v>
      </c>
      <c r="F23" s="109">
        <v>1851.31</v>
      </c>
      <c r="G23" s="112">
        <v>0</v>
      </c>
      <c r="H23" s="111">
        <f>D23+E23-F23-G23</f>
        <v>1226.6800000000003</v>
      </c>
    </row>
    <row r="24" spans="2:14" ht="14.45" customHeight="1">
      <c r="B24" s="107"/>
      <c r="C24" s="107"/>
      <c r="D24" s="113"/>
      <c r="E24" s="114"/>
      <c r="F24" s="114"/>
      <c r="G24" s="112"/>
      <c r="H24" s="112"/>
    </row>
    <row r="25" spans="2:14" ht="14.45" customHeight="1">
      <c r="B25" s="107"/>
      <c r="C25" s="107"/>
      <c r="D25" s="113"/>
      <c r="E25" s="115"/>
      <c r="F25" s="115"/>
      <c r="G25" s="112"/>
      <c r="H25" s="112"/>
    </row>
    <row r="26" spans="2:14" ht="14.45" customHeight="1">
      <c r="B26" s="107"/>
      <c r="C26" s="107"/>
      <c r="D26" s="113"/>
      <c r="E26" s="115"/>
      <c r="F26" s="115"/>
      <c r="G26" s="112"/>
      <c r="H26" s="112"/>
    </row>
    <row r="27" spans="2:14" ht="14.45" customHeight="1">
      <c r="B27" s="116"/>
      <c r="C27" s="117" t="s">
        <v>369</v>
      </c>
      <c r="D27" s="111">
        <f>SUM(D22:D26)</f>
        <v>1443.9100000000003</v>
      </c>
      <c r="E27" s="118">
        <f>SUM(E22:E26)</f>
        <v>3062.75</v>
      </c>
      <c r="F27" s="118">
        <f>SUM(F22:F26)</f>
        <v>2949.2</v>
      </c>
      <c r="G27" s="116">
        <v>0</v>
      </c>
      <c r="H27" s="111">
        <f>SUM(H22:H26)</f>
        <v>1557.4600000000003</v>
      </c>
    </row>
    <row r="29" spans="2:14" ht="15.75" customHeight="1">
      <c r="B29" s="386" t="s">
        <v>403</v>
      </c>
      <c r="C29" s="386"/>
      <c r="D29" s="386"/>
      <c r="E29" s="386"/>
      <c r="F29" s="84"/>
      <c r="G29" s="450" t="s">
        <v>405</v>
      </c>
      <c r="H29" s="450"/>
      <c r="J29" s="119"/>
      <c r="L29" s="93"/>
    </row>
    <row r="30" spans="2:14" ht="21.75" customHeight="1">
      <c r="B30" s="485" t="s">
        <v>370</v>
      </c>
      <c r="C30" s="485"/>
      <c r="D30" s="120"/>
      <c r="E30" s="121" t="s">
        <v>220</v>
      </c>
      <c r="F30" s="122"/>
      <c r="G30" s="486" t="s">
        <v>221</v>
      </c>
      <c r="H30" s="486"/>
      <c r="I30" s="123"/>
      <c r="J30" s="124"/>
      <c r="L30" s="125"/>
    </row>
    <row r="31" spans="2:14" ht="12" customHeight="1">
      <c r="B31" s="487"/>
      <c r="C31" s="487"/>
      <c r="D31" s="487"/>
      <c r="E31" s="487"/>
      <c r="F31" s="84"/>
      <c r="I31" s="98"/>
      <c r="J31" s="96"/>
      <c r="K31" s="96"/>
      <c r="L31" s="93"/>
    </row>
    <row r="32" spans="2:14" ht="14.25" customHeight="1">
      <c r="B32" s="287" t="s">
        <v>415</v>
      </c>
      <c r="C32" s="270"/>
      <c r="D32" s="270"/>
      <c r="E32" s="270"/>
      <c r="F32" s="84"/>
      <c r="G32" s="488" t="s">
        <v>229</v>
      </c>
      <c r="H32" s="488"/>
      <c r="I32" s="126"/>
      <c r="J32" s="119"/>
      <c r="L32" s="93"/>
      <c r="N32" s="127"/>
    </row>
    <row r="33" spans="2:14" ht="17.25" customHeight="1">
      <c r="B33" s="485" t="s">
        <v>371</v>
      </c>
      <c r="C33" s="485"/>
      <c r="D33" s="128"/>
      <c r="E33" s="121" t="s">
        <v>220</v>
      </c>
      <c r="F33" s="121"/>
      <c r="G33" s="486" t="s">
        <v>221</v>
      </c>
      <c r="H33" s="486"/>
      <c r="I33" s="129"/>
      <c r="J33" s="124"/>
      <c r="L33" s="125"/>
      <c r="N33" s="130"/>
    </row>
    <row r="34" spans="2:14">
      <c r="B34" s="84" t="s">
        <v>402</v>
      </c>
      <c r="D34" s="131"/>
      <c r="E34" s="131"/>
      <c r="F34" s="131"/>
      <c r="G34" s="90"/>
      <c r="H34" s="90"/>
      <c r="I34" s="90"/>
      <c r="J34" s="90"/>
      <c r="K34" s="90"/>
    </row>
    <row r="35" spans="2:14">
      <c r="B35" s="90"/>
      <c r="C35" s="131"/>
      <c r="D35" s="131"/>
      <c r="E35" s="131"/>
      <c r="F35" s="131"/>
      <c r="G35" s="90"/>
      <c r="H35" s="90"/>
      <c r="I35" s="90"/>
      <c r="J35" s="90"/>
      <c r="K35" s="90"/>
    </row>
    <row r="36" spans="2:14">
      <c r="B36" s="90"/>
      <c r="C36" s="131"/>
      <c r="D36" s="131"/>
      <c r="E36" s="131"/>
      <c r="F36" s="131"/>
      <c r="G36" s="90"/>
      <c r="H36" s="90"/>
      <c r="I36" s="90"/>
      <c r="J36" s="90"/>
      <c r="K36" s="90"/>
    </row>
    <row r="37" spans="2:14">
      <c r="B37" s="90"/>
      <c r="C37" s="131"/>
      <c r="D37" s="131"/>
      <c r="E37" s="131"/>
      <c r="F37" s="131"/>
      <c r="G37" s="90"/>
      <c r="H37" s="90"/>
      <c r="I37" s="90"/>
      <c r="J37" s="90"/>
      <c r="K37" s="90"/>
    </row>
    <row r="38" spans="2:14">
      <c r="B38" s="90"/>
      <c r="C38" s="131"/>
      <c r="D38" s="131"/>
      <c r="E38" s="131"/>
      <c r="F38" s="131"/>
      <c r="G38" s="90"/>
      <c r="H38" s="90"/>
      <c r="I38" s="90"/>
      <c r="J38" s="90"/>
      <c r="K38" s="90"/>
    </row>
    <row r="39" spans="2:14">
      <c r="B39" s="90"/>
      <c r="C39" s="131"/>
      <c r="D39" s="131"/>
      <c r="E39" s="131"/>
      <c r="F39" s="131"/>
      <c r="G39" s="90"/>
      <c r="H39" s="90"/>
      <c r="I39" s="90"/>
      <c r="J39" s="90"/>
      <c r="K39" s="90"/>
    </row>
    <row r="40" spans="2:14">
      <c r="B40" s="90"/>
      <c r="C40" s="131"/>
      <c r="D40" s="131"/>
      <c r="E40" s="131"/>
      <c r="F40" s="131"/>
      <c r="G40" s="90"/>
      <c r="H40" s="90"/>
      <c r="I40" s="90"/>
      <c r="J40" s="90"/>
      <c r="K40" s="90"/>
    </row>
    <row r="41" spans="2:14">
      <c r="B41" s="90"/>
      <c r="C41" s="131"/>
      <c r="D41" s="131"/>
      <c r="E41" s="131"/>
      <c r="F41" s="131"/>
      <c r="G41" s="90"/>
      <c r="H41" s="90"/>
      <c r="I41" s="90"/>
      <c r="J41" s="90"/>
      <c r="K41" s="90"/>
    </row>
    <row r="42" spans="2:14">
      <c r="B42" s="90"/>
      <c r="C42" s="131"/>
      <c r="D42" s="131"/>
      <c r="E42" s="131"/>
      <c r="F42" s="131"/>
      <c r="G42" s="90"/>
      <c r="H42" s="90"/>
      <c r="I42" s="90"/>
      <c r="J42" s="90"/>
      <c r="K42" s="90"/>
    </row>
    <row r="43" spans="2:14">
      <c r="B43" s="90"/>
      <c r="C43" s="131"/>
      <c r="D43" s="131"/>
      <c r="E43" s="131"/>
      <c r="F43" s="131"/>
      <c r="G43" s="90"/>
      <c r="H43" s="90"/>
      <c r="I43" s="90"/>
      <c r="J43" s="90"/>
      <c r="K43" s="90"/>
    </row>
    <row r="44" spans="2:14">
      <c r="B44" s="90"/>
      <c r="C44" s="131"/>
      <c r="D44" s="131"/>
      <c r="E44" s="131"/>
      <c r="F44" s="131"/>
      <c r="G44" s="90"/>
      <c r="H44" s="90"/>
      <c r="I44" s="90"/>
      <c r="J44" s="90"/>
      <c r="K44" s="90"/>
    </row>
    <row r="45" spans="2:14">
      <c r="B45" s="90"/>
      <c r="C45" s="131"/>
      <c r="D45" s="131"/>
      <c r="E45" s="131"/>
      <c r="F45" s="131"/>
      <c r="G45" s="90"/>
      <c r="H45" s="90"/>
      <c r="I45" s="90"/>
      <c r="J45" s="90"/>
      <c r="K45" s="90"/>
    </row>
    <row r="46" spans="2:14">
      <c r="B46" s="90"/>
      <c r="C46" s="131"/>
      <c r="D46" s="131"/>
      <c r="E46" s="131"/>
      <c r="F46" s="131"/>
      <c r="G46" s="90"/>
      <c r="H46" s="90"/>
      <c r="I46" s="90"/>
      <c r="J46" s="90"/>
      <c r="K46" s="90"/>
    </row>
    <row r="47" spans="2:14">
      <c r="B47" s="90"/>
      <c r="C47" s="131"/>
      <c r="D47" s="131"/>
      <c r="E47" s="131"/>
      <c r="F47" s="131"/>
      <c r="G47" s="90"/>
      <c r="H47" s="90"/>
      <c r="I47" s="90"/>
      <c r="J47" s="90"/>
      <c r="K47" s="90"/>
    </row>
    <row r="48" spans="2:14">
      <c r="B48" s="90"/>
      <c r="C48" s="131"/>
      <c r="D48" s="131"/>
      <c r="E48" s="131"/>
      <c r="F48" s="131"/>
      <c r="G48" s="90"/>
      <c r="H48" s="90"/>
      <c r="I48" s="90"/>
      <c r="J48" s="90"/>
      <c r="K48" s="90"/>
    </row>
    <row r="49" spans="2:11">
      <c r="B49" s="90"/>
      <c r="C49" s="131"/>
      <c r="D49" s="131"/>
      <c r="E49" s="131"/>
      <c r="F49" s="131"/>
      <c r="G49" s="90"/>
      <c r="H49" s="90"/>
      <c r="I49" s="90"/>
      <c r="J49" s="90"/>
      <c r="K49" s="90"/>
    </row>
    <row r="50" spans="2:11">
      <c r="B50" s="90"/>
      <c r="C50" s="131"/>
      <c r="D50" s="131"/>
      <c r="E50" s="131"/>
      <c r="F50" s="131"/>
      <c r="G50" s="90"/>
      <c r="H50" s="90"/>
      <c r="I50" s="90"/>
      <c r="J50" s="90"/>
      <c r="K50" s="90"/>
    </row>
    <row r="51" spans="2:11">
      <c r="B51" s="90"/>
      <c r="C51" s="131"/>
      <c r="D51" s="131"/>
      <c r="E51" s="131"/>
      <c r="F51" s="131"/>
      <c r="G51" s="90"/>
      <c r="H51" s="90"/>
      <c r="I51" s="90"/>
      <c r="J51" s="90"/>
      <c r="K51" s="90"/>
    </row>
    <row r="52" spans="2:11">
      <c r="B52" s="90"/>
      <c r="C52" s="131"/>
      <c r="D52" s="131"/>
      <c r="E52" s="131"/>
      <c r="F52" s="131"/>
      <c r="G52" s="90"/>
      <c r="H52" s="90"/>
      <c r="I52" s="90"/>
      <c r="J52" s="90"/>
      <c r="K52" s="90"/>
    </row>
    <row r="53" spans="2:11">
      <c r="B53" s="90"/>
      <c r="C53" s="131"/>
      <c r="D53" s="131"/>
      <c r="E53" s="131"/>
      <c r="F53" s="131"/>
      <c r="G53" s="90"/>
      <c r="H53" s="90"/>
      <c r="I53" s="90"/>
      <c r="J53" s="90"/>
      <c r="K53" s="90"/>
    </row>
    <row r="54" spans="2:11">
      <c r="B54" s="90"/>
      <c r="C54" s="131"/>
      <c r="D54" s="131"/>
      <c r="E54" s="131"/>
      <c r="F54" s="131"/>
      <c r="G54" s="90"/>
      <c r="H54" s="90"/>
      <c r="I54" s="90"/>
      <c r="J54" s="90"/>
      <c r="K54" s="90"/>
    </row>
    <row r="55" spans="2:11">
      <c r="B55" s="90"/>
      <c r="C55" s="131"/>
      <c r="D55" s="131"/>
      <c r="E55" s="131"/>
      <c r="F55" s="131"/>
      <c r="G55" s="90"/>
      <c r="H55" s="90"/>
      <c r="I55" s="90"/>
      <c r="J55" s="90"/>
      <c r="K55" s="90"/>
    </row>
    <row r="56" spans="2:11">
      <c r="B56" s="90"/>
      <c r="C56" s="131"/>
      <c r="D56" s="131"/>
      <c r="E56" s="131"/>
      <c r="F56" s="131"/>
      <c r="G56" s="90"/>
      <c r="H56" s="90"/>
      <c r="I56" s="90"/>
      <c r="J56" s="90"/>
      <c r="K56" s="90"/>
    </row>
  </sheetData>
  <mergeCells count="24">
    <mergeCell ref="B33:C33"/>
    <mergeCell ref="G33:H33"/>
    <mergeCell ref="G29:H29"/>
    <mergeCell ref="B30:C30"/>
    <mergeCell ref="G30:H30"/>
    <mergeCell ref="B31:E31"/>
    <mergeCell ref="G32:H32"/>
    <mergeCell ref="B29:E29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zoomScaleNormal="100" workbookViewId="0">
      <selection activeCell="L25" sqref="L25"/>
    </sheetView>
  </sheetViews>
  <sheetFormatPr defaultRowHeight="15"/>
  <cols>
    <col min="1" max="1" width="6.42578125" style="364" customWidth="1"/>
    <col min="2" max="2" width="13.7109375" style="364" customWidth="1"/>
    <col min="3" max="3" width="11.5703125" style="364" customWidth="1"/>
    <col min="4" max="4" width="9.140625" style="364"/>
    <col min="5" max="5" width="7.140625" style="364" customWidth="1"/>
    <col min="6" max="6" width="13.7109375" style="364" customWidth="1"/>
    <col min="7" max="7" width="10" style="364" customWidth="1"/>
    <col min="8" max="8" width="13.5703125" style="364" customWidth="1"/>
    <col min="9" max="9" width="9.140625" style="36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5" t="s">
        <v>230</v>
      </c>
      <c r="B2" s="495"/>
      <c r="C2" s="495"/>
      <c r="D2" s="495"/>
      <c r="E2" s="495"/>
      <c r="F2" s="495"/>
      <c r="G2" s="495"/>
      <c r="H2" s="495"/>
    </row>
    <row r="3" spans="1:9">
      <c r="A3" s="496" t="s">
        <v>231</v>
      </c>
      <c r="B3" s="496"/>
      <c r="C3" s="496"/>
      <c r="D3" s="496"/>
      <c r="E3" s="496"/>
      <c r="F3" s="496"/>
      <c r="G3" s="496"/>
      <c r="H3" s="496"/>
    </row>
    <row r="6" spans="1:9">
      <c r="A6" s="497" t="s">
        <v>408</v>
      </c>
      <c r="B6" s="497"/>
      <c r="C6" s="497"/>
      <c r="D6" s="497"/>
      <c r="E6" s="497"/>
      <c r="F6" s="497"/>
      <c r="G6" s="497"/>
      <c r="H6" s="497"/>
    </row>
    <row r="9" spans="1:9" ht="15.75" customHeight="1">
      <c r="A9" s="498" t="s">
        <v>232</v>
      </c>
      <c r="B9" s="498"/>
      <c r="C9" s="498"/>
      <c r="D9" s="498"/>
      <c r="E9" s="498"/>
      <c r="F9" s="498"/>
      <c r="G9" s="498"/>
      <c r="H9" s="498"/>
      <c r="I9"/>
    </row>
    <row r="10" spans="1:9">
      <c r="D10" s="1"/>
    </row>
    <row r="11" spans="1:9">
      <c r="C11" s="497" t="s">
        <v>400</v>
      </c>
      <c r="D11" s="497"/>
      <c r="E11" s="497"/>
      <c r="F11" s="497"/>
    </row>
    <row r="12" spans="1:9">
      <c r="B12" s="499"/>
      <c r="C12" s="499"/>
      <c r="D12" s="499"/>
      <c r="E12" s="499"/>
      <c r="F12" s="499"/>
      <c r="G12" s="499"/>
    </row>
    <row r="14" spans="1:9" ht="28.5" customHeight="1">
      <c r="A14" s="494" t="s">
        <v>233</v>
      </c>
      <c r="B14" s="494"/>
      <c r="C14" s="2">
        <v>45199</v>
      </c>
      <c r="D14" s="3"/>
      <c r="E14" s="3"/>
      <c r="F14" s="3"/>
      <c r="G14" s="3"/>
      <c r="H14" s="3"/>
      <c r="I14"/>
    </row>
    <row r="15" spans="1:9">
      <c r="A15" s="500" t="s">
        <v>234</v>
      </c>
      <c r="B15" s="500"/>
      <c r="C15" s="500"/>
      <c r="D15" s="500"/>
      <c r="E15" s="500"/>
      <c r="F15" s="500"/>
      <c r="G15" s="500"/>
      <c r="H15" s="500"/>
    </row>
    <row r="16" spans="1:9" ht="28.5" customHeight="1">
      <c r="A16" s="289" t="s">
        <v>235</v>
      </c>
      <c r="B16" s="289" t="s">
        <v>236</v>
      </c>
      <c r="C16" s="501" t="s">
        <v>237</v>
      </c>
      <c r="D16" s="502"/>
      <c r="E16" s="503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363" t="s">
        <v>22</v>
      </c>
      <c r="C17" s="490" t="s">
        <v>243</v>
      </c>
      <c r="D17" s="490"/>
      <c r="E17" s="490"/>
      <c r="F17" s="5" t="s">
        <v>223</v>
      </c>
      <c r="G17" s="6" t="s">
        <v>223</v>
      </c>
      <c r="H17" s="7">
        <v>22629.31</v>
      </c>
    </row>
    <row r="18" spans="1:8">
      <c r="A18" s="4">
        <v>2</v>
      </c>
      <c r="B18" s="363" t="s">
        <v>22</v>
      </c>
      <c r="C18" s="490" t="s">
        <v>401</v>
      </c>
      <c r="D18" s="490"/>
      <c r="E18" s="490"/>
      <c r="F18" s="5" t="s">
        <v>223</v>
      </c>
      <c r="G18" s="6" t="s">
        <v>223</v>
      </c>
      <c r="H18" s="7">
        <v>43941.24</v>
      </c>
    </row>
    <row r="19" spans="1:8">
      <c r="A19" s="4">
        <v>3</v>
      </c>
      <c r="B19" s="363" t="s">
        <v>22</v>
      </c>
      <c r="C19" s="490" t="s">
        <v>241</v>
      </c>
      <c r="D19" s="490"/>
      <c r="E19" s="490"/>
      <c r="F19" s="5" t="s">
        <v>223</v>
      </c>
      <c r="G19" s="6" t="s">
        <v>223</v>
      </c>
      <c r="H19" s="7">
        <v>944172.47</v>
      </c>
    </row>
    <row r="20" spans="1:8">
      <c r="A20" s="4"/>
      <c r="B20" s="363"/>
      <c r="C20" s="491" t="s">
        <v>228</v>
      </c>
      <c r="D20" s="491"/>
      <c r="E20" s="491"/>
      <c r="F20" s="8" t="s">
        <v>223</v>
      </c>
      <c r="G20" s="9" t="s">
        <v>223</v>
      </c>
      <c r="H20" s="10">
        <f>0+H17+H18+H19</f>
        <v>1010743.02</v>
      </c>
    </row>
    <row r="21" spans="1:8">
      <c r="A21" s="4">
        <v>4</v>
      </c>
      <c r="B21" s="363" t="s">
        <v>224</v>
      </c>
      <c r="C21" s="490" t="s">
        <v>243</v>
      </c>
      <c r="D21" s="490"/>
      <c r="E21" s="490"/>
      <c r="F21" s="5" t="s">
        <v>223</v>
      </c>
      <c r="G21" s="6" t="s">
        <v>223</v>
      </c>
      <c r="H21" s="7">
        <v>53031</v>
      </c>
    </row>
    <row r="22" spans="1:8" ht="11.25" customHeight="1">
      <c r="A22" s="4">
        <v>5</v>
      </c>
      <c r="B22" s="363" t="s">
        <v>224</v>
      </c>
      <c r="C22" s="490" t="s">
        <v>244</v>
      </c>
      <c r="D22" s="490"/>
      <c r="E22" s="490"/>
      <c r="F22" s="5" t="s">
        <v>223</v>
      </c>
      <c r="G22" s="6" t="s">
        <v>223</v>
      </c>
      <c r="H22" s="7">
        <v>53031</v>
      </c>
    </row>
    <row r="23" spans="1:8">
      <c r="A23" s="4"/>
      <c r="B23" s="363"/>
      <c r="C23" s="491" t="s">
        <v>228</v>
      </c>
      <c r="D23" s="491"/>
      <c r="E23" s="491"/>
      <c r="F23" s="8" t="s">
        <v>223</v>
      </c>
      <c r="G23" s="9" t="s">
        <v>223</v>
      </c>
      <c r="H23" s="10">
        <f>0+H21</f>
        <v>53031</v>
      </c>
    </row>
    <row r="24" spans="1:8">
      <c r="C24" s="493"/>
      <c r="D24" s="493"/>
      <c r="E24" s="493"/>
    </row>
    <row r="26" spans="1:8" ht="27" customHeight="1">
      <c r="A26" s="494" t="s">
        <v>403</v>
      </c>
      <c r="B26" s="494"/>
      <c r="C26" s="494"/>
      <c r="D26" s="494"/>
      <c r="E26" s="492" t="s">
        <v>409</v>
      </c>
      <c r="F26" s="492"/>
      <c r="G26" s="492"/>
      <c r="H26" s="492"/>
    </row>
    <row r="27" spans="1:8">
      <c r="E27" s="489" t="s">
        <v>245</v>
      </c>
      <c r="F27" s="489"/>
      <c r="G27" s="489"/>
      <c r="H27" s="489"/>
    </row>
    <row r="29" spans="1:8" ht="3.75" customHeight="1"/>
    <row r="30" spans="1:8" ht="28.5" customHeight="1">
      <c r="A30" s="494" t="s">
        <v>415</v>
      </c>
      <c r="B30" s="494"/>
      <c r="C30" s="494"/>
      <c r="D30" s="494"/>
      <c r="E30" s="492" t="s">
        <v>229</v>
      </c>
      <c r="F30" s="492"/>
      <c r="G30" s="492"/>
      <c r="H30" s="492"/>
    </row>
    <row r="31" spans="1:8">
      <c r="E31" s="489" t="s">
        <v>245</v>
      </c>
      <c r="F31" s="489"/>
      <c r="G31" s="489"/>
      <c r="H31" s="489"/>
    </row>
    <row r="35" ht="9.75" customHeight="1"/>
    <row r="36" ht="30.75" customHeight="1"/>
  </sheetData>
  <mergeCells count="23"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7:H27"/>
    <mergeCell ref="C21:E21"/>
    <mergeCell ref="C22:E22"/>
    <mergeCell ref="C23:E23"/>
    <mergeCell ref="E26:H26"/>
    <mergeCell ref="C24:E24"/>
    <mergeCell ref="A26:D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zoomScaleNormal="100" workbookViewId="0">
      <selection activeCell="H20" sqref="H20:H21"/>
    </sheetView>
  </sheetViews>
  <sheetFormatPr defaultRowHeight="15"/>
  <cols>
    <col min="1" max="1" width="6.42578125" style="366" customWidth="1"/>
    <col min="2" max="2" width="13.7109375" style="366" customWidth="1"/>
    <col min="3" max="3" width="11.5703125" style="366" customWidth="1"/>
    <col min="4" max="4" width="9.140625" style="366"/>
    <col min="5" max="5" width="7.140625" style="366" customWidth="1"/>
    <col min="6" max="6" width="13.7109375" style="366" customWidth="1"/>
    <col min="7" max="7" width="10" style="366" customWidth="1"/>
    <col min="8" max="8" width="13.5703125" style="366" customWidth="1"/>
    <col min="9" max="9" width="9.140625" style="366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5" t="s">
        <v>230</v>
      </c>
      <c r="B2" s="495"/>
      <c r="C2" s="495"/>
      <c r="D2" s="495"/>
      <c r="E2" s="495"/>
      <c r="F2" s="495"/>
      <c r="G2" s="495"/>
      <c r="H2" s="495"/>
    </row>
    <row r="3" spans="1:9">
      <c r="A3" s="496" t="s">
        <v>231</v>
      </c>
      <c r="B3" s="496"/>
      <c r="C3" s="496"/>
      <c r="D3" s="496"/>
      <c r="E3" s="496"/>
      <c r="F3" s="496"/>
      <c r="G3" s="496"/>
      <c r="H3" s="496"/>
    </row>
    <row r="6" spans="1:9">
      <c r="A6" s="497" t="s">
        <v>408</v>
      </c>
      <c r="B6" s="497"/>
      <c r="C6" s="497"/>
      <c r="D6" s="497"/>
      <c r="E6" s="497"/>
      <c r="F6" s="497"/>
      <c r="G6" s="497"/>
      <c r="H6" s="497"/>
    </row>
    <row r="9" spans="1:9" ht="15.75" customHeight="1">
      <c r="A9" s="498" t="s">
        <v>232</v>
      </c>
      <c r="B9" s="498"/>
      <c r="C9" s="498"/>
      <c r="D9" s="498"/>
      <c r="E9" s="498"/>
      <c r="F9" s="498"/>
      <c r="G9" s="498"/>
      <c r="H9" s="498"/>
      <c r="I9"/>
    </row>
    <row r="10" spans="1:9">
      <c r="D10" s="1"/>
    </row>
    <row r="11" spans="1:9">
      <c r="C11" s="497" t="s">
        <v>400</v>
      </c>
      <c r="D11" s="497"/>
      <c r="E11" s="497"/>
      <c r="F11" s="497"/>
    </row>
    <row r="12" spans="1:9">
      <c r="B12" s="499"/>
      <c r="C12" s="499"/>
      <c r="D12" s="499"/>
      <c r="E12" s="499"/>
      <c r="F12" s="499"/>
      <c r="G12" s="499"/>
    </row>
    <row r="14" spans="1:9" ht="28.5" customHeight="1">
      <c r="A14" s="494" t="s">
        <v>233</v>
      </c>
      <c r="B14" s="494"/>
      <c r="C14" s="2">
        <v>45199</v>
      </c>
      <c r="D14" s="3"/>
      <c r="E14" s="3"/>
      <c r="F14" s="3"/>
      <c r="G14" s="3"/>
      <c r="H14" s="3"/>
      <c r="I14"/>
    </row>
    <row r="15" spans="1:9">
      <c r="A15" s="500" t="s">
        <v>234</v>
      </c>
      <c r="B15" s="500"/>
      <c r="C15" s="500"/>
      <c r="D15" s="500"/>
      <c r="E15" s="500"/>
      <c r="F15" s="500"/>
      <c r="G15" s="500"/>
      <c r="H15" s="500"/>
    </row>
    <row r="16" spans="1:9" ht="28.5" customHeight="1">
      <c r="A16" s="289" t="s">
        <v>235</v>
      </c>
      <c r="B16" s="289" t="s">
        <v>236</v>
      </c>
      <c r="C16" s="501" t="s">
        <v>237</v>
      </c>
      <c r="D16" s="502"/>
      <c r="E16" s="503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365" t="s">
        <v>22</v>
      </c>
      <c r="C17" s="490" t="s">
        <v>243</v>
      </c>
      <c r="D17" s="490"/>
      <c r="E17" s="490"/>
      <c r="F17" s="5" t="s">
        <v>242</v>
      </c>
      <c r="G17" s="6">
        <v>7</v>
      </c>
      <c r="H17" s="7">
        <v>22629.31</v>
      </c>
    </row>
    <row r="18" spans="1:8">
      <c r="A18" s="4">
        <v>2</v>
      </c>
      <c r="B18" s="365" t="s">
        <v>22</v>
      </c>
      <c r="C18" s="490" t="s">
        <v>401</v>
      </c>
      <c r="D18" s="490"/>
      <c r="E18" s="490"/>
      <c r="F18" s="5" t="s">
        <v>242</v>
      </c>
      <c r="G18" s="6">
        <v>7</v>
      </c>
      <c r="H18" s="7">
        <v>43941.24</v>
      </c>
    </row>
    <row r="19" spans="1:8">
      <c r="A19" s="4">
        <v>3</v>
      </c>
      <c r="B19" s="365" t="s">
        <v>22</v>
      </c>
      <c r="C19" s="490" t="s">
        <v>241</v>
      </c>
      <c r="D19" s="490"/>
      <c r="E19" s="490"/>
      <c r="F19" s="5" t="s">
        <v>242</v>
      </c>
      <c r="G19" s="6">
        <v>7</v>
      </c>
      <c r="H19" s="7">
        <v>944172.47</v>
      </c>
    </row>
    <row r="20" spans="1:8">
      <c r="A20" s="4"/>
      <c r="B20" s="365"/>
      <c r="C20" s="491" t="s">
        <v>228</v>
      </c>
      <c r="D20" s="491"/>
      <c r="E20" s="491"/>
      <c r="F20" s="8" t="s">
        <v>242</v>
      </c>
      <c r="G20" s="9">
        <v>7</v>
      </c>
      <c r="H20" s="10">
        <f>0+H17+H18+H19</f>
        <v>1010743.02</v>
      </c>
    </row>
    <row r="21" spans="1:8">
      <c r="A21" s="4">
        <v>4</v>
      </c>
      <c r="B21" s="365" t="s">
        <v>224</v>
      </c>
      <c r="C21" s="490" t="s">
        <v>243</v>
      </c>
      <c r="D21" s="490"/>
      <c r="E21" s="490"/>
      <c r="F21" s="5" t="s">
        <v>242</v>
      </c>
      <c r="G21" s="6">
        <v>7</v>
      </c>
      <c r="H21" s="7">
        <v>53031</v>
      </c>
    </row>
    <row r="22" spans="1:8" ht="11.25" customHeight="1">
      <c r="A22" s="4">
        <v>5</v>
      </c>
      <c r="B22" s="365" t="s">
        <v>224</v>
      </c>
      <c r="C22" s="490" t="s">
        <v>244</v>
      </c>
      <c r="D22" s="490"/>
      <c r="E22" s="490"/>
      <c r="F22" s="5" t="s">
        <v>242</v>
      </c>
      <c r="G22" s="6">
        <v>7</v>
      </c>
      <c r="H22" s="7">
        <v>53031</v>
      </c>
    </row>
    <row r="23" spans="1:8">
      <c r="A23" s="4"/>
      <c r="B23" s="365"/>
      <c r="C23" s="491" t="s">
        <v>228</v>
      </c>
      <c r="D23" s="491"/>
      <c r="E23" s="491"/>
      <c r="F23" s="8" t="s">
        <v>242</v>
      </c>
      <c r="G23" s="9">
        <v>7</v>
      </c>
      <c r="H23" s="10">
        <f>0+H21</f>
        <v>53031</v>
      </c>
    </row>
    <row r="24" spans="1:8">
      <c r="C24" s="493"/>
      <c r="D24" s="493"/>
      <c r="E24" s="493"/>
    </row>
    <row r="26" spans="1:8" ht="27" customHeight="1">
      <c r="A26" s="494" t="s">
        <v>403</v>
      </c>
      <c r="B26" s="494"/>
      <c r="C26" s="494"/>
      <c r="D26" s="494"/>
      <c r="E26" s="492" t="s">
        <v>409</v>
      </c>
      <c r="F26" s="492"/>
      <c r="G26" s="492"/>
      <c r="H26" s="492"/>
    </row>
    <row r="27" spans="1:8">
      <c r="E27" s="489" t="s">
        <v>245</v>
      </c>
      <c r="F27" s="489"/>
      <c r="G27" s="489"/>
      <c r="H27" s="489"/>
    </row>
    <row r="29" spans="1:8" ht="3.75" customHeight="1"/>
    <row r="30" spans="1:8" ht="28.5" customHeight="1">
      <c r="A30" s="494" t="s">
        <v>415</v>
      </c>
      <c r="B30" s="494"/>
      <c r="C30" s="494"/>
      <c r="D30" s="494"/>
      <c r="E30" s="492" t="s">
        <v>229</v>
      </c>
      <c r="F30" s="492"/>
      <c r="G30" s="492"/>
      <c r="H30" s="492"/>
    </row>
    <row r="31" spans="1:8">
      <c r="E31" s="489" t="s">
        <v>245</v>
      </c>
      <c r="F31" s="489"/>
      <c r="G31" s="489"/>
      <c r="H31" s="489"/>
    </row>
    <row r="35" ht="9.75" customHeight="1"/>
    <row r="36" ht="30.75" customHeight="1"/>
  </sheetData>
  <mergeCells count="23">
    <mergeCell ref="A2:H2"/>
    <mergeCell ref="A3:H3"/>
    <mergeCell ref="A6:H6"/>
    <mergeCell ref="A9:H9"/>
    <mergeCell ref="C11:F11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30:D30"/>
    <mergeCell ref="E30:H30"/>
    <mergeCell ref="E31:H31"/>
    <mergeCell ref="C22:E22"/>
    <mergeCell ref="C23:E23"/>
    <mergeCell ref="C24:E24"/>
    <mergeCell ref="A26:D26"/>
    <mergeCell ref="E26:H26"/>
    <mergeCell ref="E27:H2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69FD-532B-49B4-8021-F7EF762B05D3}">
  <sheetPr>
    <tabColor theme="0"/>
  </sheetPr>
  <dimension ref="A1:L98"/>
  <sheetViews>
    <sheetView tabSelected="1" topLeftCell="A13" workbookViewId="0">
      <selection activeCell="A97" sqref="A97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" style="83" customWidth="1"/>
    <col min="8" max="8" width="3.42578125" style="46" customWidth="1"/>
    <col min="9" max="10" width="10.7109375" style="83" customWidth="1"/>
    <col min="11" max="11" width="15.28515625" style="83" customWidth="1"/>
    <col min="12" max="12" width="9.140625" style="368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375"/>
      <c r="B1" s="375"/>
      <c r="C1" s="375"/>
      <c r="D1" s="375"/>
      <c r="E1" s="375"/>
      <c r="F1" s="375"/>
      <c r="G1" s="375"/>
      <c r="H1" s="44" t="s">
        <v>297</v>
      </c>
      <c r="I1" s="369"/>
      <c r="J1" s="368"/>
      <c r="K1" s="375"/>
    </row>
    <row r="2" spans="1:11">
      <c r="A2" s="375"/>
      <c r="B2" s="375"/>
      <c r="C2" s="375"/>
      <c r="D2" s="375"/>
      <c r="E2" s="375"/>
      <c r="F2" s="375"/>
      <c r="G2" s="375"/>
      <c r="H2" s="44" t="s">
        <v>298</v>
      </c>
      <c r="I2" s="369"/>
      <c r="J2" s="368"/>
      <c r="K2" s="375"/>
    </row>
    <row r="3" spans="1:11" ht="15" customHeight="1">
      <c r="A3" s="375"/>
      <c r="B3" s="375"/>
      <c r="C3" s="375"/>
      <c r="D3" s="375"/>
      <c r="E3" s="375"/>
      <c r="F3" s="375"/>
      <c r="G3" s="375"/>
      <c r="H3" s="44" t="s">
        <v>299</v>
      </c>
      <c r="I3" s="369"/>
      <c r="J3" s="45"/>
      <c r="K3" s="375"/>
    </row>
    <row r="4" spans="1:11" ht="6" customHeight="1">
      <c r="A4" s="375"/>
      <c r="B4" s="375"/>
      <c r="C4" s="375"/>
      <c r="D4" s="375"/>
      <c r="E4" s="375"/>
      <c r="F4" s="375"/>
      <c r="G4" s="375"/>
      <c r="I4" s="368"/>
      <c r="J4" s="45"/>
      <c r="K4" s="375"/>
    </row>
    <row r="5" spans="1:11">
      <c r="A5" s="520" t="s">
        <v>300</v>
      </c>
      <c r="B5" s="520"/>
      <c r="C5" s="520"/>
      <c r="D5" s="520"/>
      <c r="E5" s="520"/>
      <c r="F5" s="520"/>
      <c r="G5" s="520"/>
      <c r="H5" s="520"/>
      <c r="I5" s="520"/>
      <c r="J5" s="520"/>
      <c r="K5" s="520"/>
    </row>
    <row r="6" spans="1:11" ht="30" customHeight="1">
      <c r="A6" s="489" t="s">
        <v>5</v>
      </c>
      <c r="B6" s="489"/>
      <c r="C6" s="489"/>
      <c r="D6" s="489"/>
      <c r="E6" s="489"/>
      <c r="F6" s="489"/>
      <c r="G6" s="489"/>
      <c r="H6" s="489"/>
      <c r="I6" s="489"/>
      <c r="J6" s="489"/>
      <c r="K6" s="489"/>
    </row>
    <row r="7" spans="1:11">
      <c r="A7" s="489" t="s">
        <v>6</v>
      </c>
      <c r="B7" s="489"/>
      <c r="C7" s="489"/>
      <c r="D7" s="489"/>
      <c r="E7" s="489"/>
      <c r="F7" s="489"/>
      <c r="G7" s="489"/>
      <c r="H7" s="489"/>
      <c r="I7" s="489"/>
      <c r="J7" s="489"/>
      <c r="K7" s="489"/>
    </row>
    <row r="8" spans="1:11" ht="6.95" customHeight="1">
      <c r="A8" s="371"/>
      <c r="B8" s="371"/>
      <c r="C8" s="371"/>
      <c r="D8" s="371"/>
      <c r="E8" s="371"/>
      <c r="F8" s="367"/>
      <c r="G8" s="513"/>
      <c r="H8" s="513"/>
      <c r="I8" s="489"/>
      <c r="J8" s="489"/>
      <c r="K8" s="489"/>
    </row>
    <row r="9" spans="1:11" ht="15" customHeight="1">
      <c r="A9" s="521" t="s">
        <v>301</v>
      </c>
      <c r="B9" s="522"/>
      <c r="C9" s="522"/>
      <c r="D9" s="522"/>
      <c r="E9" s="522"/>
      <c r="F9" s="522"/>
      <c r="G9" s="522"/>
      <c r="H9" s="522"/>
      <c r="I9" s="522"/>
      <c r="J9" s="522"/>
      <c r="K9" s="522"/>
    </row>
    <row r="10" spans="1:11" ht="6.95" customHeight="1">
      <c r="A10" s="372"/>
      <c r="B10" s="373"/>
      <c r="C10" s="373"/>
      <c r="D10" s="373"/>
      <c r="E10" s="373"/>
      <c r="F10" s="373"/>
      <c r="G10" s="373"/>
      <c r="H10" s="373"/>
      <c r="I10" s="373"/>
      <c r="J10" s="373"/>
      <c r="K10" s="373"/>
    </row>
    <row r="11" spans="1:11">
      <c r="A11" s="519" t="s">
        <v>423</v>
      </c>
      <c r="B11" s="489"/>
      <c r="C11" s="489"/>
      <c r="D11" s="489"/>
      <c r="E11" s="489"/>
      <c r="F11" s="489"/>
      <c r="G11" s="489"/>
      <c r="H11" s="489"/>
      <c r="I11" s="489"/>
      <c r="J11" s="489"/>
      <c r="K11" s="489"/>
    </row>
    <row r="12" spans="1:11">
      <c r="A12" s="489" t="s">
        <v>412</v>
      </c>
      <c r="B12" s="489"/>
      <c r="C12" s="489"/>
      <c r="D12" s="489"/>
      <c r="E12" s="489"/>
      <c r="F12" s="489"/>
      <c r="G12" s="489"/>
      <c r="H12" s="489"/>
      <c r="I12" s="489"/>
      <c r="J12" s="489"/>
      <c r="K12" s="489"/>
    </row>
    <row r="13" spans="1:11">
      <c r="A13" s="489" t="s">
        <v>413</v>
      </c>
      <c r="B13" s="489"/>
      <c r="C13" s="489"/>
      <c r="D13" s="489"/>
      <c r="E13" s="489"/>
      <c r="F13" s="489"/>
      <c r="G13" s="489"/>
      <c r="H13" s="489"/>
      <c r="I13" s="489"/>
      <c r="J13" s="489"/>
      <c r="K13" s="489"/>
    </row>
    <row r="14" spans="1:11" ht="11.1" customHeight="1">
      <c r="A14" s="372"/>
      <c r="B14" s="373"/>
      <c r="C14" s="373"/>
      <c r="D14" s="373"/>
      <c r="E14" s="373"/>
      <c r="F14" s="373"/>
      <c r="G14" s="367"/>
      <c r="H14" s="367"/>
      <c r="I14" s="367"/>
      <c r="J14" s="367"/>
      <c r="K14" s="367"/>
    </row>
    <row r="15" spans="1:11">
      <c r="A15" s="519" t="s">
        <v>8</v>
      </c>
      <c r="B15" s="489"/>
      <c r="C15" s="489"/>
      <c r="D15" s="489"/>
      <c r="E15" s="489"/>
      <c r="F15" s="489"/>
      <c r="G15" s="489"/>
      <c r="H15" s="489"/>
      <c r="I15" s="489"/>
      <c r="J15" s="489"/>
      <c r="K15" s="489"/>
    </row>
    <row r="16" spans="1:11" ht="15" customHeight="1">
      <c r="A16" s="489" t="s">
        <v>424</v>
      </c>
      <c r="B16" s="489"/>
      <c r="C16" s="489"/>
      <c r="D16" s="489"/>
      <c r="E16" s="489"/>
      <c r="F16" s="489"/>
      <c r="G16" s="489"/>
      <c r="H16" s="489"/>
      <c r="I16" s="489"/>
      <c r="J16" s="489"/>
      <c r="K16" s="489"/>
    </row>
    <row r="17" spans="1:11">
      <c r="A17" s="370"/>
      <c r="B17" s="367"/>
      <c r="C17" s="367"/>
      <c r="D17" s="367"/>
      <c r="E17" s="367"/>
      <c r="F17" s="367"/>
      <c r="G17" s="367" t="s">
        <v>302</v>
      </c>
      <c r="H17" s="367"/>
      <c r="I17" s="375"/>
      <c r="J17" s="375"/>
      <c r="K17" s="47"/>
    </row>
    <row r="18" spans="1:11" ht="9" customHeight="1">
      <c r="A18" s="489"/>
      <c r="B18" s="489"/>
      <c r="C18" s="489"/>
      <c r="D18" s="489"/>
      <c r="E18" s="489"/>
      <c r="F18" s="489"/>
      <c r="G18" s="489"/>
      <c r="H18" s="489"/>
      <c r="I18" s="489"/>
      <c r="J18" s="489"/>
      <c r="K18" s="489"/>
    </row>
    <row r="19" spans="1:11">
      <c r="A19" s="370"/>
      <c r="B19" s="367"/>
      <c r="C19" s="367"/>
      <c r="D19" s="367"/>
      <c r="E19" s="367"/>
      <c r="F19" s="367"/>
      <c r="G19" s="367"/>
      <c r="H19" s="367"/>
      <c r="I19" s="48"/>
      <c r="J19" s="49"/>
      <c r="K19" s="50" t="s">
        <v>12</v>
      </c>
    </row>
    <row r="20" spans="1:11">
      <c r="A20" s="370"/>
      <c r="B20" s="367"/>
      <c r="C20" s="367"/>
      <c r="D20" s="367"/>
      <c r="E20" s="367"/>
      <c r="F20" s="367"/>
      <c r="G20" s="367"/>
      <c r="H20" s="367"/>
      <c r="I20" s="51"/>
      <c r="J20" s="51" t="s">
        <v>303</v>
      </c>
      <c r="K20" s="52"/>
    </row>
    <row r="21" spans="1:11">
      <c r="A21" s="370"/>
      <c r="B21" s="367"/>
      <c r="C21" s="367"/>
      <c r="D21" s="367"/>
      <c r="E21" s="367"/>
      <c r="F21" s="367"/>
      <c r="G21" s="367"/>
      <c r="H21" s="367"/>
      <c r="I21" s="51"/>
      <c r="J21" s="51" t="s">
        <v>14</v>
      </c>
      <c r="K21" s="52"/>
    </row>
    <row r="22" spans="1:11">
      <c r="A22" s="370"/>
      <c r="B22" s="367"/>
      <c r="C22" s="367"/>
      <c r="D22" s="367"/>
      <c r="E22" s="367"/>
      <c r="F22" s="367"/>
      <c r="G22" s="367"/>
      <c r="H22" s="367"/>
      <c r="I22" s="53"/>
      <c r="J22" s="51" t="s">
        <v>16</v>
      </c>
      <c r="K22" s="52" t="s">
        <v>17</v>
      </c>
    </row>
    <row r="23" spans="1:11" ht="8.1" customHeight="1">
      <c r="A23" s="371"/>
      <c r="B23" s="371"/>
      <c r="C23" s="371"/>
      <c r="D23" s="371"/>
      <c r="E23" s="371"/>
      <c r="F23" s="371"/>
      <c r="G23" s="367"/>
      <c r="H23" s="367"/>
      <c r="I23" s="54"/>
      <c r="J23" s="54"/>
      <c r="K23" s="55"/>
    </row>
    <row r="24" spans="1:11">
      <c r="A24" s="371"/>
      <c r="B24" s="371"/>
      <c r="C24" s="371"/>
      <c r="D24" s="371"/>
      <c r="E24" s="371"/>
      <c r="F24" s="371"/>
      <c r="G24" s="56"/>
      <c r="H24" s="367"/>
      <c r="I24" s="54"/>
      <c r="J24" s="54"/>
      <c r="K24" s="53" t="s">
        <v>304</v>
      </c>
    </row>
    <row r="25" spans="1:11" ht="15" customHeight="1">
      <c r="A25" s="510" t="s">
        <v>29</v>
      </c>
      <c r="B25" s="514"/>
      <c r="C25" s="514"/>
      <c r="D25" s="514"/>
      <c r="E25" s="514"/>
      <c r="F25" s="514"/>
      <c r="G25" s="510" t="s">
        <v>30</v>
      </c>
      <c r="H25" s="510" t="s">
        <v>305</v>
      </c>
      <c r="I25" s="515" t="s">
        <v>306</v>
      </c>
      <c r="J25" s="516"/>
      <c r="K25" s="516"/>
    </row>
    <row r="26" spans="1:11">
      <c r="A26" s="514"/>
      <c r="B26" s="514"/>
      <c r="C26" s="514"/>
      <c r="D26" s="514"/>
      <c r="E26" s="514"/>
      <c r="F26" s="514"/>
      <c r="G26" s="510"/>
      <c r="H26" s="510"/>
      <c r="I26" s="517" t="s">
        <v>307</v>
      </c>
      <c r="J26" s="517"/>
      <c r="K26" s="518"/>
    </row>
    <row r="27" spans="1:11" ht="24.95" customHeight="1">
      <c r="A27" s="514"/>
      <c r="B27" s="514"/>
      <c r="C27" s="514"/>
      <c r="D27" s="514"/>
      <c r="E27" s="514"/>
      <c r="F27" s="514"/>
      <c r="G27" s="510"/>
      <c r="H27" s="510"/>
      <c r="I27" s="510" t="s">
        <v>308</v>
      </c>
      <c r="J27" s="510" t="s">
        <v>309</v>
      </c>
      <c r="K27" s="511"/>
    </row>
    <row r="28" spans="1:11" ht="36" customHeight="1">
      <c r="A28" s="514"/>
      <c r="B28" s="514"/>
      <c r="C28" s="514"/>
      <c r="D28" s="514"/>
      <c r="E28" s="514"/>
      <c r="F28" s="514"/>
      <c r="G28" s="510"/>
      <c r="H28" s="510"/>
      <c r="I28" s="510"/>
      <c r="J28" s="378" t="s">
        <v>310</v>
      </c>
      <c r="K28" s="378" t="s">
        <v>311</v>
      </c>
    </row>
    <row r="29" spans="1:11">
      <c r="A29" s="512">
        <v>1</v>
      </c>
      <c r="B29" s="512"/>
      <c r="C29" s="512"/>
      <c r="D29" s="512"/>
      <c r="E29" s="512"/>
      <c r="F29" s="512"/>
      <c r="G29" s="379">
        <v>2</v>
      </c>
      <c r="H29" s="379">
        <v>3</v>
      </c>
      <c r="I29" s="379">
        <v>4</v>
      </c>
      <c r="J29" s="379">
        <v>5</v>
      </c>
      <c r="K29" s="379">
        <v>6</v>
      </c>
    </row>
    <row r="30" spans="1:11">
      <c r="A30" s="57">
        <v>2</v>
      </c>
      <c r="B30" s="57"/>
      <c r="C30" s="58"/>
      <c r="D30" s="58"/>
      <c r="E30" s="58"/>
      <c r="F30" s="58"/>
      <c r="G30" s="59" t="s">
        <v>312</v>
      </c>
      <c r="H30" s="60">
        <v>1</v>
      </c>
      <c r="I30" s="61">
        <f>I31+I37+I39+I42+I47+I59+I66+I75+I81</f>
        <v>1389.88</v>
      </c>
      <c r="J30" s="61">
        <f>J31+J37+J39+J42+J47+J59+J66+J75+J81</f>
        <v>4241.47</v>
      </c>
      <c r="K30" s="61">
        <f>K31+K37+K39+K42+K47+K59+K66+K75+K81</f>
        <v>0</v>
      </c>
    </row>
    <row r="31" spans="1:11" hidden="1" collapsed="1">
      <c r="A31" s="57">
        <v>2</v>
      </c>
      <c r="B31" s="57">
        <v>1</v>
      </c>
      <c r="C31" s="57"/>
      <c r="D31" s="57"/>
      <c r="E31" s="57"/>
      <c r="F31" s="57"/>
      <c r="G31" s="62" t="s">
        <v>41</v>
      </c>
      <c r="H31" s="60">
        <v>2</v>
      </c>
      <c r="I31" s="61">
        <f>I32+I36</f>
        <v>0</v>
      </c>
      <c r="J31" s="61">
        <f>J32+J36</f>
        <v>0</v>
      </c>
      <c r="K31" s="61">
        <f>K32+K36</f>
        <v>0</v>
      </c>
    </row>
    <row r="32" spans="1:11" hidden="1" collapsed="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313</v>
      </c>
      <c r="H32" s="379">
        <v>3</v>
      </c>
      <c r="I32" s="64">
        <f>I33+I35</f>
        <v>0</v>
      </c>
      <c r="J32" s="64">
        <f>J33+J35</f>
        <v>0</v>
      </c>
      <c r="K32" s="64">
        <f>K33+K35</f>
        <v>0</v>
      </c>
    </row>
    <row r="33" spans="1:11" hidden="1" collapsed="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314</v>
      </c>
      <c r="H33" s="379">
        <v>4</v>
      </c>
      <c r="I33" s="64"/>
      <c r="J33" s="64"/>
      <c r="K33" s="64"/>
    </row>
    <row r="34" spans="1:11" hidden="1" collapsed="1">
      <c r="A34" s="58"/>
      <c r="B34" s="58"/>
      <c r="C34" s="58"/>
      <c r="D34" s="58"/>
      <c r="E34" s="58"/>
      <c r="F34" s="58"/>
      <c r="G34" s="63" t="s">
        <v>315</v>
      </c>
      <c r="H34" s="379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44</v>
      </c>
      <c r="H35" s="379">
        <v>6</v>
      </c>
      <c r="I35" s="64"/>
      <c r="J35" s="64"/>
      <c r="K35" s="64"/>
    </row>
    <row r="36" spans="1:11" hidden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45</v>
      </c>
      <c r="H36" s="379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316</v>
      </c>
      <c r="H37" s="60">
        <v>8</v>
      </c>
      <c r="I37" s="65">
        <f>I38</f>
        <v>1389.88</v>
      </c>
      <c r="J37" s="65">
        <f>J38</f>
        <v>3458.35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316</v>
      </c>
      <c r="H38" s="379">
        <v>9</v>
      </c>
      <c r="I38" s="64">
        <v>1389.88</v>
      </c>
      <c r="J38" s="64">
        <v>3458.35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62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63</v>
      </c>
      <c r="H40" s="379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72</v>
      </c>
      <c r="H41" s="379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73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317</v>
      </c>
      <c r="H43" s="379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75</v>
      </c>
      <c r="H44" s="379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76</v>
      </c>
      <c r="H45" s="379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77</v>
      </c>
      <c r="H46" s="379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78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79</v>
      </c>
      <c r="H48" s="379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80</v>
      </c>
      <c r="H49" s="379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81</v>
      </c>
      <c r="H50" s="379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82</v>
      </c>
      <c r="H51" s="379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83</v>
      </c>
      <c r="H52" s="379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318</v>
      </c>
      <c r="H53" s="379">
        <v>24</v>
      </c>
      <c r="I53" s="64"/>
      <c r="J53" s="64"/>
      <c r="K53" s="64"/>
      <c r="L53"/>
    </row>
    <row r="54" spans="1:12" ht="24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85</v>
      </c>
      <c r="H54" s="379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86</v>
      </c>
      <c r="H55" s="379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87</v>
      </c>
      <c r="H56" s="379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88</v>
      </c>
      <c r="H57" s="379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89</v>
      </c>
      <c r="H58" s="379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90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319</v>
      </c>
      <c r="H60" s="379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320</v>
      </c>
      <c r="H61" s="379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321</v>
      </c>
      <c r="H62" s="379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96</v>
      </c>
      <c r="H63" s="379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98</v>
      </c>
      <c r="H64" s="379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99</v>
      </c>
      <c r="H65" s="379">
        <v>36</v>
      </c>
      <c r="I65" s="64"/>
      <c r="J65" s="64"/>
      <c r="K65" s="64"/>
    </row>
    <row r="66" spans="1:12">
      <c r="A66" s="57">
        <v>2</v>
      </c>
      <c r="B66" s="57">
        <v>7</v>
      </c>
      <c r="C66" s="58"/>
      <c r="D66" s="58"/>
      <c r="E66" s="58"/>
      <c r="F66" s="58"/>
      <c r="G66" s="62" t="s">
        <v>100</v>
      </c>
      <c r="H66" s="60">
        <v>37</v>
      </c>
      <c r="I66" s="61">
        <f>I67+I70+I74</f>
        <v>0</v>
      </c>
      <c r="J66" s="61">
        <f>J67+J70+J74</f>
        <v>783.12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322</v>
      </c>
      <c r="H67" s="379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102</v>
      </c>
      <c r="H68" s="379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103</v>
      </c>
      <c r="H69" s="379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323</v>
      </c>
      <c r="H70" s="379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324</v>
      </c>
      <c r="H71" s="379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325</v>
      </c>
      <c r="H72" s="379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108</v>
      </c>
      <c r="H73" s="379">
        <v>44</v>
      </c>
      <c r="I73" s="64"/>
      <c r="J73" s="64"/>
      <c r="K73" s="64"/>
    </row>
    <row r="74" spans="1:12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109</v>
      </c>
      <c r="H74" s="379">
        <v>45</v>
      </c>
      <c r="I74" s="64"/>
      <c r="J74" s="64">
        <v>783.12</v>
      </c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326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113</v>
      </c>
      <c r="H76" s="379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327</v>
      </c>
      <c r="H77" s="379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328</v>
      </c>
      <c r="H78" s="379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116</v>
      </c>
      <c r="H79" s="379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117</v>
      </c>
      <c r="H80" s="379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329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330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131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331</v>
      </c>
      <c r="H84" s="379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147</v>
      </c>
      <c r="H85" s="379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151</v>
      </c>
      <c r="H86" s="379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159</v>
      </c>
      <c r="H87" s="379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332</v>
      </c>
      <c r="H88" s="379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163</v>
      </c>
      <c r="H89" s="60">
        <v>60</v>
      </c>
      <c r="I89" s="61"/>
      <c r="J89" s="61"/>
      <c r="K89" s="61"/>
      <c r="L89"/>
    </row>
    <row r="90" spans="1:12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201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333</v>
      </c>
      <c r="H91" s="60">
        <v>62</v>
      </c>
      <c r="I91" s="61">
        <f>I30+I82</f>
        <v>1389.88</v>
      </c>
      <c r="J91" s="61">
        <f>J30+J82</f>
        <v>4241.47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371"/>
      <c r="I92" s="374"/>
      <c r="J92" s="374"/>
      <c r="K92" s="74"/>
    </row>
    <row r="93" spans="1:12">
      <c r="A93" s="374" t="s">
        <v>334</v>
      </c>
      <c r="B93" s="375"/>
      <c r="C93" s="375"/>
      <c r="D93" s="375"/>
      <c r="E93" s="375"/>
      <c r="F93" s="375"/>
      <c r="G93" s="375"/>
      <c r="H93" s="75"/>
      <c r="I93" s="76"/>
      <c r="J93" s="375"/>
      <c r="K93" s="375"/>
    </row>
    <row r="94" spans="1:12">
      <c r="A94" s="295" t="s">
        <v>403</v>
      </c>
      <c r="B94" s="77"/>
      <c r="C94" s="77"/>
      <c r="D94" s="77"/>
      <c r="E94" s="77"/>
      <c r="F94" s="77"/>
      <c r="G94" s="77"/>
      <c r="H94" s="78"/>
      <c r="I94" s="385"/>
      <c r="J94" s="384" t="s">
        <v>409</v>
      </c>
      <c r="K94" s="384"/>
    </row>
    <row r="95" spans="1:12">
      <c r="A95" s="513" t="s">
        <v>335</v>
      </c>
      <c r="B95" s="505"/>
      <c r="C95" s="505"/>
      <c r="D95" s="505"/>
      <c r="E95" s="505"/>
      <c r="F95" s="505"/>
      <c r="G95" s="505"/>
      <c r="H95" s="376"/>
      <c r="I95" s="377" t="s">
        <v>220</v>
      </c>
      <c r="J95" s="509" t="s">
        <v>221</v>
      </c>
      <c r="K95" s="509"/>
    </row>
    <row r="96" spans="1:12">
      <c r="A96" s="374"/>
      <c r="B96" s="374"/>
      <c r="C96" s="79"/>
      <c r="D96" s="374"/>
      <c r="E96" s="374"/>
      <c r="F96" s="504"/>
      <c r="G96" s="505"/>
      <c r="H96" s="376"/>
      <c r="I96" s="80"/>
      <c r="J96" s="81"/>
      <c r="K96" s="81"/>
    </row>
    <row r="97" spans="1:11">
      <c r="A97" s="77" t="s">
        <v>415</v>
      </c>
      <c r="B97" s="77"/>
      <c r="C97" s="77"/>
      <c r="D97" s="77"/>
      <c r="E97" s="77"/>
      <c r="F97" s="77"/>
      <c r="G97" s="77"/>
      <c r="H97" s="376"/>
      <c r="I97" s="368"/>
      <c r="J97" s="506" t="s">
        <v>229</v>
      </c>
      <c r="K97" s="506"/>
    </row>
    <row r="98" spans="1:11" ht="30" customHeight="1">
      <c r="A98" s="507" t="s">
        <v>336</v>
      </c>
      <c r="B98" s="508"/>
      <c r="C98" s="508"/>
      <c r="D98" s="508"/>
      <c r="E98" s="508"/>
      <c r="F98" s="508"/>
      <c r="G98" s="508"/>
      <c r="H98" s="78"/>
      <c r="I98" s="377" t="s">
        <v>220</v>
      </c>
      <c r="J98" s="509" t="s">
        <v>221</v>
      </c>
      <c r="K98" s="509"/>
    </row>
  </sheetData>
  <mergeCells count="25">
    <mergeCell ref="A11:K11"/>
    <mergeCell ref="A5:K5"/>
    <mergeCell ref="A6:K6"/>
    <mergeCell ref="A7:K7"/>
    <mergeCell ref="G8:K8"/>
    <mergeCell ref="A9:K9"/>
    <mergeCell ref="A12:K12"/>
    <mergeCell ref="A13:K13"/>
    <mergeCell ref="A15:K15"/>
    <mergeCell ref="A16:K16"/>
    <mergeCell ref="A18:K18"/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19" zoomScaleNormal="100" workbookViewId="0">
      <selection activeCell="L49" sqref="L49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470" t="s">
        <v>246</v>
      </c>
      <c r="F1" s="470"/>
      <c r="G1" s="470"/>
      <c r="H1" s="470"/>
    </row>
    <row r="2" spans="1:13" ht="13.5" customHeight="1">
      <c r="A2" s="11"/>
      <c r="E2" s="470" t="s">
        <v>247</v>
      </c>
      <c r="F2" s="470"/>
      <c r="G2" s="470"/>
      <c r="H2" s="470"/>
    </row>
    <row r="3" spans="1:13" ht="14.25" customHeight="1">
      <c r="E3" s="470" t="s">
        <v>248</v>
      </c>
      <c r="F3" s="470"/>
      <c r="G3" s="470"/>
      <c r="H3" s="470"/>
    </row>
    <row r="4" spans="1:13" ht="14.25" customHeight="1">
      <c r="E4" s="470" t="s">
        <v>249</v>
      </c>
      <c r="F4" s="470"/>
      <c r="G4" s="470"/>
      <c r="H4" s="470"/>
    </row>
    <row r="5" spans="1:13" ht="14.25" customHeight="1">
      <c r="E5" s="470" t="s">
        <v>250</v>
      </c>
      <c r="F5" s="470"/>
      <c r="G5" s="470"/>
      <c r="H5" s="470"/>
      <c r="I5" s="11"/>
    </row>
    <row r="6" spans="1:13" ht="16.5" customHeight="1">
      <c r="A6" s="528" t="s">
        <v>251</v>
      </c>
      <c r="B6" s="528"/>
      <c r="C6" s="528"/>
      <c r="D6" s="528"/>
      <c r="E6" s="12"/>
      <c r="F6" s="12"/>
    </row>
    <row r="7" spans="1:13" ht="12" customHeight="1">
      <c r="A7" s="523" t="s">
        <v>231</v>
      </c>
      <c r="B7" s="523"/>
      <c r="C7" s="523"/>
      <c r="D7" s="523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524" t="s">
        <v>422</v>
      </c>
      <c r="B11" s="524"/>
      <c r="C11" s="524"/>
      <c r="D11" s="524"/>
      <c r="E11" s="524"/>
      <c r="F11" s="524"/>
      <c r="G11" s="524"/>
      <c r="H11" s="15"/>
    </row>
    <row r="12" spans="1:13" ht="11.25" customHeight="1">
      <c r="B12" s="16"/>
      <c r="C12" s="13"/>
      <c r="G12" s="525" t="s">
        <v>427</v>
      </c>
      <c r="H12" s="526"/>
    </row>
    <row r="13" spans="1:13" ht="13.5" customHeight="1">
      <c r="C13" s="527"/>
      <c r="D13" s="527"/>
      <c r="E13" s="527"/>
      <c r="F13" s="11"/>
      <c r="G13" s="17"/>
      <c r="H13" s="266" t="s">
        <v>252</v>
      </c>
      <c r="I13" s="11"/>
      <c r="J13" s="11"/>
      <c r="M13" s="18"/>
    </row>
    <row r="14" spans="1:13">
      <c r="A14" s="530" t="s">
        <v>29</v>
      </c>
      <c r="B14" s="533" t="s">
        <v>30</v>
      </c>
      <c r="C14" s="536" t="s">
        <v>253</v>
      </c>
      <c r="D14" s="539"/>
      <c r="E14" s="540"/>
      <c r="F14" s="540"/>
      <c r="G14" s="540"/>
      <c r="H14" s="540"/>
      <c r="I14" s="11"/>
      <c r="J14" s="11"/>
      <c r="K14" s="11"/>
      <c r="M14" s="18"/>
    </row>
    <row r="15" spans="1:13">
      <c r="A15" s="531"/>
      <c r="B15" s="534"/>
      <c r="C15" s="537"/>
      <c r="D15" s="541" t="s">
        <v>254</v>
      </c>
      <c r="E15" s="542" t="s">
        <v>255</v>
      </c>
      <c r="F15" s="542" t="s">
        <v>256</v>
      </c>
      <c r="G15" s="542" t="s">
        <v>257</v>
      </c>
      <c r="H15" s="542" t="s">
        <v>258</v>
      </c>
      <c r="I15" s="11"/>
      <c r="K15" s="11"/>
      <c r="M15" s="18"/>
    </row>
    <row r="16" spans="1:13">
      <c r="A16" s="531"/>
      <c r="B16" s="534"/>
      <c r="C16" s="537"/>
      <c r="D16" s="541"/>
      <c r="E16" s="542"/>
      <c r="F16" s="542"/>
      <c r="G16" s="542"/>
      <c r="H16" s="543"/>
      <c r="I16" s="11"/>
      <c r="J16" s="11"/>
      <c r="M16" s="18"/>
    </row>
    <row r="17" spans="1:13" ht="47.25" customHeight="1">
      <c r="A17" s="531"/>
      <c r="B17" s="534"/>
      <c r="C17" s="537"/>
      <c r="D17" s="541"/>
      <c r="E17" s="542"/>
      <c r="F17" s="542"/>
      <c r="G17" s="542"/>
      <c r="H17" s="543"/>
    </row>
    <row r="18" spans="1:13" ht="12.75" customHeight="1">
      <c r="A18" s="532"/>
      <c r="B18" s="535"/>
      <c r="C18" s="538"/>
      <c r="D18" s="19" t="s">
        <v>22</v>
      </c>
      <c r="E18" s="20" t="s">
        <v>224</v>
      </c>
      <c r="F18" s="20" t="s">
        <v>259</v>
      </c>
      <c r="G18" s="20" t="s">
        <v>226</v>
      </c>
      <c r="H18" s="21" t="s">
        <v>260</v>
      </c>
    </row>
    <row r="19" spans="1:13" ht="16.5" customHeight="1">
      <c r="A19" s="22" t="s">
        <v>261</v>
      </c>
      <c r="B19" s="22" t="s">
        <v>42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262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263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264</v>
      </c>
      <c r="B22" s="22" t="s">
        <v>265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266</v>
      </c>
      <c r="B23" s="22" t="s">
        <v>267</v>
      </c>
      <c r="C23" s="27">
        <f>+C26+C27+C35+C41+C43+C33+C34</f>
        <v>3458.3500000000004</v>
      </c>
      <c r="D23" s="27">
        <f>+D26+D27+D35+D41+D43+D34</f>
        <v>2910.82</v>
      </c>
      <c r="E23" s="27">
        <f t="shared" ref="E23:H23" si="1">+E26+E27+E35+E41+E43</f>
        <v>0</v>
      </c>
      <c r="F23" s="27">
        <f t="shared" si="1"/>
        <v>0</v>
      </c>
      <c r="G23" s="27">
        <f>+G26+G27+G35+G41+G43+G33</f>
        <v>547.53</v>
      </c>
      <c r="H23" s="27">
        <f t="shared" si="1"/>
        <v>0</v>
      </c>
      <c r="M23" s="30"/>
    </row>
    <row r="24" spans="1:13" hidden="1">
      <c r="A24" s="22" t="s">
        <v>268</v>
      </c>
      <c r="B24" s="31" t="s">
        <v>47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269</v>
      </c>
      <c r="B25" s="31" t="s">
        <v>270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271</v>
      </c>
      <c r="B26" s="32" t="s">
        <v>272</v>
      </c>
      <c r="C26" s="27">
        <f t="shared" si="0"/>
        <v>1578.26</v>
      </c>
      <c r="D26" s="24">
        <v>1578.26</v>
      </c>
      <c r="E26" s="33"/>
      <c r="F26" s="33"/>
      <c r="G26" s="33"/>
      <c r="H26" s="33"/>
    </row>
    <row r="27" spans="1:13">
      <c r="A27" s="22" t="s">
        <v>273</v>
      </c>
      <c r="B27" s="32" t="s">
        <v>274</v>
      </c>
      <c r="C27" s="27">
        <f t="shared" si="0"/>
        <v>611.75</v>
      </c>
      <c r="D27" s="24">
        <v>611.75</v>
      </c>
      <c r="E27" s="26"/>
      <c r="F27" s="26"/>
      <c r="G27" s="26"/>
      <c r="H27" s="26"/>
    </row>
    <row r="28" spans="1:13" ht="15" hidden="1" customHeight="1">
      <c r="A28" s="22" t="s">
        <v>275</v>
      </c>
      <c r="B28" s="31" t="s">
        <v>276</v>
      </c>
      <c r="C28" s="27">
        <f t="shared" si="0"/>
        <v>0</v>
      </c>
      <c r="D28" s="22"/>
      <c r="E28" s="26"/>
      <c r="F28" s="26"/>
      <c r="G28" s="26"/>
      <c r="H28" s="26"/>
    </row>
    <row r="29" spans="1:13">
      <c r="A29" s="22" t="s">
        <v>277</v>
      </c>
      <c r="B29" s="32" t="s">
        <v>52</v>
      </c>
      <c r="C29" s="27">
        <f t="shared" si="0"/>
        <v>0</v>
      </c>
      <c r="D29" s="24"/>
      <c r="E29" s="26"/>
      <c r="F29" s="26"/>
      <c r="G29" s="26"/>
      <c r="H29" s="26"/>
    </row>
    <row r="30" spans="1:13" ht="24" hidden="1">
      <c r="A30" s="22" t="s">
        <v>278</v>
      </c>
      <c r="B30" s="31" t="s">
        <v>53</v>
      </c>
      <c r="C30" s="27">
        <f t="shared" si="0"/>
        <v>0</v>
      </c>
      <c r="D30" s="22"/>
      <c r="E30" s="26"/>
      <c r="F30" s="26"/>
      <c r="G30" s="26"/>
      <c r="H30" s="26"/>
    </row>
    <row r="31" spans="1:13" ht="24.75">
      <c r="A31" s="22" t="s">
        <v>279</v>
      </c>
      <c r="B31" s="34" t="s">
        <v>280</v>
      </c>
      <c r="C31" s="27">
        <f t="shared" si="0"/>
        <v>0</v>
      </c>
      <c r="D31" s="24"/>
      <c r="E31" s="26"/>
      <c r="F31" s="26"/>
      <c r="G31" s="26"/>
      <c r="H31" s="26"/>
      <c r="J31" s="35"/>
    </row>
    <row r="32" spans="1:13" ht="15" hidden="1" customHeight="1">
      <c r="A32" s="22" t="s">
        <v>281</v>
      </c>
      <c r="B32" s="32" t="s">
        <v>282</v>
      </c>
      <c r="C32" s="27">
        <f t="shared" si="0"/>
        <v>0</v>
      </c>
      <c r="D32" s="24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281</v>
      </c>
      <c r="B33" s="32" t="s">
        <v>283</v>
      </c>
      <c r="C33" s="27">
        <f t="shared" si="0"/>
        <v>0</v>
      </c>
      <c r="D33" s="24"/>
      <c r="E33" s="26"/>
      <c r="F33" s="26"/>
      <c r="G33" s="294"/>
      <c r="H33" s="26"/>
      <c r="J33" s="13"/>
      <c r="K33" s="13"/>
      <c r="L33" s="13"/>
      <c r="M33" s="13"/>
    </row>
    <row r="34" spans="1:13">
      <c r="A34" s="22" t="s">
        <v>284</v>
      </c>
      <c r="B34" s="32" t="s">
        <v>56</v>
      </c>
      <c r="C34" s="27">
        <f t="shared" si="0"/>
        <v>300</v>
      </c>
      <c r="D34" s="24">
        <v>300</v>
      </c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285</v>
      </c>
      <c r="B35" s="32" t="s">
        <v>58</v>
      </c>
      <c r="C35" s="27">
        <f>(D35+E35+F35+G35+H35)</f>
        <v>176.79</v>
      </c>
      <c r="D35" s="291">
        <f>+D37+D39+D40</f>
        <v>176.79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262</v>
      </c>
      <c r="C36" s="27"/>
      <c r="D36" s="22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286</v>
      </c>
      <c r="C37" s="27">
        <f t="shared" ref="C37:C46" si="2">(D37+E37+F37+G37+H37)</f>
        <v>22.63</v>
      </c>
      <c r="D37" s="22">
        <v>22.63</v>
      </c>
      <c r="E37" s="26"/>
      <c r="F37" s="26"/>
      <c r="G37" s="26"/>
      <c r="H37" s="26"/>
    </row>
    <row r="38" spans="1:13">
      <c r="A38" s="22"/>
      <c r="B38" s="32" t="s">
        <v>287</v>
      </c>
      <c r="C38" s="27">
        <f t="shared" si="2"/>
        <v>0</v>
      </c>
      <c r="D38" s="22"/>
      <c r="E38" s="26"/>
      <c r="F38" s="26"/>
      <c r="G38" s="26"/>
      <c r="H38" s="26"/>
    </row>
    <row r="39" spans="1:13">
      <c r="A39" s="22"/>
      <c r="B39" s="32" t="s">
        <v>288</v>
      </c>
      <c r="C39" s="27">
        <f t="shared" si="2"/>
        <v>133.88999999999999</v>
      </c>
      <c r="D39" s="22">
        <v>133.88999999999999</v>
      </c>
      <c r="E39" s="26"/>
      <c r="F39" s="26"/>
      <c r="G39" s="26"/>
      <c r="H39" s="26"/>
    </row>
    <row r="40" spans="1:13">
      <c r="A40" s="22"/>
      <c r="B40" s="32" t="s">
        <v>289</v>
      </c>
      <c r="C40" s="27">
        <f t="shared" si="2"/>
        <v>20.27</v>
      </c>
      <c r="D40" s="22">
        <v>20.27</v>
      </c>
      <c r="E40" s="26"/>
      <c r="F40" s="26"/>
      <c r="G40" s="26"/>
      <c r="H40" s="26"/>
    </row>
    <row r="41" spans="1:13" ht="24.75">
      <c r="A41" s="22" t="s">
        <v>290</v>
      </c>
      <c r="B41" s="32" t="s">
        <v>59</v>
      </c>
      <c r="C41" s="27">
        <f t="shared" si="2"/>
        <v>0</v>
      </c>
      <c r="D41" s="24"/>
      <c r="E41" s="26"/>
      <c r="F41" s="26"/>
      <c r="G41" s="26"/>
      <c r="H41" s="26"/>
    </row>
    <row r="42" spans="1:13" hidden="1">
      <c r="A42" s="22" t="s">
        <v>291</v>
      </c>
      <c r="B42" s="31" t="s">
        <v>60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292</v>
      </c>
      <c r="B43" s="32" t="s">
        <v>61</v>
      </c>
      <c r="C43" s="27">
        <f t="shared" si="2"/>
        <v>791.55</v>
      </c>
      <c r="D43" s="24">
        <v>244.02</v>
      </c>
      <c r="E43" s="26"/>
      <c r="F43" s="26"/>
      <c r="G43" s="25">
        <v>547.53</v>
      </c>
      <c r="H43" s="26"/>
    </row>
    <row r="44" spans="1:13">
      <c r="A44" s="22" t="s">
        <v>293</v>
      </c>
      <c r="B44" s="22" t="s">
        <v>110</v>
      </c>
      <c r="C44" s="27">
        <f t="shared" si="2"/>
        <v>783.12</v>
      </c>
      <c r="D44" s="24">
        <v>783.12</v>
      </c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294</v>
      </c>
      <c r="C47" s="269">
        <f>C19+C23+C41+C22+C44</f>
        <v>4241.47</v>
      </c>
      <c r="D47" s="269">
        <f>D19+D23+D41+D22+D44</f>
        <v>3693.94</v>
      </c>
      <c r="E47" s="40">
        <f>(E19+E22+E23+E44+E45+E46)</f>
        <v>0</v>
      </c>
      <c r="F47" s="40">
        <f>(F19+F22+F23+F44+F45+F46)</f>
        <v>0</v>
      </c>
      <c r="G47" s="269">
        <f>G19+G23+G41+G22+G44</f>
        <v>547.53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544" t="s">
        <v>403</v>
      </c>
      <c r="B50" s="473"/>
      <c r="C50" s="529"/>
      <c r="D50" s="529"/>
      <c r="F50" s="529" t="s">
        <v>405</v>
      </c>
      <c r="G50" s="529"/>
      <c r="H50" s="529"/>
    </row>
    <row r="51" spans="1:8">
      <c r="C51" s="546" t="s">
        <v>295</v>
      </c>
      <c r="D51" s="546"/>
      <c r="E51" s="547" t="s">
        <v>296</v>
      </c>
      <c r="F51" s="547"/>
      <c r="G51" s="547"/>
      <c r="H51" s="547"/>
    </row>
    <row r="52" spans="1:8">
      <c r="C52" s="43"/>
      <c r="D52" s="43"/>
      <c r="E52" s="43"/>
      <c r="F52" s="43"/>
      <c r="G52" s="43"/>
      <c r="H52" s="43"/>
    </row>
    <row r="53" spans="1:8">
      <c r="A53" s="487" t="s">
        <v>415</v>
      </c>
      <c r="B53" s="548"/>
      <c r="C53" s="548"/>
      <c r="D53" s="548"/>
      <c r="F53" s="549" t="s">
        <v>229</v>
      </c>
      <c r="G53" s="529"/>
      <c r="H53" s="529"/>
    </row>
    <row r="54" spans="1:8">
      <c r="C54" s="546" t="s">
        <v>295</v>
      </c>
      <c r="D54" s="546"/>
      <c r="E54" s="547" t="s">
        <v>296</v>
      </c>
      <c r="F54" s="547"/>
      <c r="G54" s="547"/>
      <c r="H54" s="547"/>
    </row>
    <row r="55" spans="1:8" ht="15" customHeight="1">
      <c r="A55" s="551" t="s">
        <v>402</v>
      </c>
      <c r="B55" s="551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550"/>
      <c r="D60" s="550"/>
      <c r="E60" s="550"/>
      <c r="F60" s="550"/>
      <c r="G60" s="550"/>
      <c r="H60" s="550"/>
    </row>
    <row r="61" spans="1:8">
      <c r="C61" s="13"/>
      <c r="D61" s="13"/>
      <c r="E61" s="13"/>
      <c r="F61" s="13"/>
      <c r="G61" s="545"/>
      <c r="H61" s="545"/>
    </row>
  </sheetData>
  <mergeCells count="32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28"/>
  <sheetViews>
    <sheetView topLeftCell="A4" workbookViewId="0">
      <selection activeCell="A29" sqref="A29"/>
    </sheetView>
  </sheetViews>
  <sheetFormatPr defaultRowHeight="15"/>
  <cols>
    <col min="1" max="1" width="6.42578125" style="383" customWidth="1"/>
    <col min="2" max="2" width="13.7109375" style="383" customWidth="1"/>
    <col min="3" max="3" width="11.5703125" style="383" customWidth="1"/>
    <col min="4" max="4" width="9.140625" style="383"/>
    <col min="5" max="5" width="7.140625" style="383" customWidth="1"/>
    <col min="6" max="6" width="13.7109375" style="383" customWidth="1"/>
    <col min="7" max="7" width="10" style="383" customWidth="1"/>
    <col min="8" max="8" width="13.5703125" style="383" customWidth="1"/>
    <col min="9" max="9" width="9.140625" style="383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5" t="s">
        <v>230</v>
      </c>
      <c r="B2" s="495"/>
      <c r="C2" s="495"/>
      <c r="D2" s="495"/>
      <c r="E2" s="495"/>
      <c r="F2" s="495"/>
      <c r="G2" s="495"/>
      <c r="H2" s="495"/>
    </row>
    <row r="3" spans="1:9">
      <c r="A3" s="496" t="s">
        <v>231</v>
      </c>
      <c r="B3" s="496"/>
      <c r="C3" s="496"/>
      <c r="D3" s="496"/>
      <c r="E3" s="496"/>
      <c r="F3" s="496"/>
      <c r="G3" s="496"/>
      <c r="H3" s="496"/>
    </row>
    <row r="6" spans="1:9">
      <c r="A6" s="497" t="s">
        <v>408</v>
      </c>
      <c r="B6" s="497"/>
      <c r="C6" s="497"/>
      <c r="D6" s="497"/>
      <c r="E6" s="497"/>
      <c r="F6" s="497"/>
      <c r="G6" s="497"/>
      <c r="H6" s="497"/>
    </row>
    <row r="9" spans="1:9" ht="15.75" customHeight="1">
      <c r="A9" s="498" t="s">
        <v>337</v>
      </c>
      <c r="B9" s="498"/>
      <c r="C9" s="498"/>
      <c r="D9" s="498"/>
      <c r="E9" s="498"/>
      <c r="F9" s="498"/>
      <c r="G9" s="498"/>
      <c r="H9" s="498"/>
      <c r="I9"/>
    </row>
    <row r="10" spans="1:9">
      <c r="D10" s="1"/>
    </row>
    <row r="11" spans="1:9">
      <c r="C11" s="497" t="s">
        <v>400</v>
      </c>
      <c r="D11" s="497"/>
      <c r="E11" s="497"/>
      <c r="F11" s="497"/>
    </row>
    <row r="12" spans="1:9">
      <c r="B12" s="499"/>
      <c r="C12" s="499"/>
      <c r="D12" s="499"/>
      <c r="E12" s="499"/>
      <c r="F12" s="499"/>
      <c r="G12" s="499"/>
    </row>
    <row r="14" spans="1:9" ht="15" customHeight="1">
      <c r="A14" s="494" t="s">
        <v>233</v>
      </c>
      <c r="B14" s="494"/>
      <c r="C14" s="2">
        <v>45199</v>
      </c>
      <c r="D14" s="3"/>
      <c r="E14" s="3"/>
      <c r="F14" s="3"/>
      <c r="G14" s="3"/>
      <c r="H14" s="3"/>
      <c r="I14"/>
    </row>
    <row r="15" spans="1:9">
      <c r="A15" s="500" t="s">
        <v>338</v>
      </c>
      <c r="B15" s="500"/>
      <c r="C15" s="500"/>
      <c r="D15" s="500"/>
      <c r="E15" s="500"/>
      <c r="F15" s="500"/>
      <c r="G15" s="500"/>
      <c r="H15" s="500"/>
    </row>
    <row r="16" spans="1:9" ht="28.5">
      <c r="A16" s="289" t="s">
        <v>235</v>
      </c>
      <c r="B16" s="289" t="s">
        <v>236</v>
      </c>
      <c r="C16" s="501" t="s">
        <v>237</v>
      </c>
      <c r="D16" s="502"/>
      <c r="E16" s="503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382" t="s">
        <v>22</v>
      </c>
      <c r="C17" s="490" t="s">
        <v>241</v>
      </c>
      <c r="D17" s="490"/>
      <c r="E17" s="490"/>
      <c r="F17" s="5" t="s">
        <v>223</v>
      </c>
      <c r="G17" s="6" t="s">
        <v>223</v>
      </c>
      <c r="H17" s="7">
        <v>3693.94</v>
      </c>
    </row>
    <row r="18" spans="1:8">
      <c r="A18" s="4">
        <v>2</v>
      </c>
      <c r="B18" s="382" t="s">
        <v>22</v>
      </c>
      <c r="C18" s="490" t="s">
        <v>339</v>
      </c>
      <c r="D18" s="490"/>
      <c r="E18" s="490"/>
      <c r="F18" s="5" t="s">
        <v>223</v>
      </c>
      <c r="G18" s="6" t="s">
        <v>223</v>
      </c>
      <c r="H18" s="7">
        <v>22552.95</v>
      </c>
    </row>
    <row r="19" spans="1:8">
      <c r="A19" s="4">
        <v>3</v>
      </c>
      <c r="B19" s="382" t="s">
        <v>22</v>
      </c>
      <c r="C19" s="490" t="s">
        <v>340</v>
      </c>
      <c r="D19" s="490"/>
      <c r="E19" s="490"/>
      <c r="F19" s="5" t="s">
        <v>223</v>
      </c>
      <c r="G19" s="6" t="s">
        <v>223</v>
      </c>
      <c r="H19" s="7">
        <v>36909.199999999997</v>
      </c>
    </row>
    <row r="20" spans="1:8">
      <c r="A20" s="4">
        <v>4</v>
      </c>
      <c r="B20" s="382" t="s">
        <v>22</v>
      </c>
      <c r="C20" s="490" t="s">
        <v>341</v>
      </c>
      <c r="D20" s="490"/>
      <c r="E20" s="490"/>
      <c r="F20" s="5" t="s">
        <v>223</v>
      </c>
      <c r="G20" s="6" t="s">
        <v>223</v>
      </c>
      <c r="H20" s="7">
        <v>528.57000000000005</v>
      </c>
    </row>
    <row r="21" spans="1:8">
      <c r="A21" s="4"/>
      <c r="B21" s="382"/>
      <c r="C21" s="491" t="s">
        <v>228</v>
      </c>
      <c r="D21" s="491"/>
      <c r="E21" s="491"/>
      <c r="F21" s="8" t="s">
        <v>223</v>
      </c>
      <c r="G21" s="9" t="s">
        <v>223</v>
      </c>
      <c r="H21" s="10">
        <f>0+H17+H18+H19</f>
        <v>63156.09</v>
      </c>
    </row>
    <row r="22" spans="1:8">
      <c r="C22" s="493"/>
      <c r="D22" s="493"/>
      <c r="E22" s="493"/>
    </row>
    <row r="24" spans="1:8">
      <c r="A24" s="494" t="s">
        <v>403</v>
      </c>
      <c r="B24" s="494"/>
      <c r="C24" s="494"/>
      <c r="D24" s="494"/>
      <c r="E24" s="492" t="s">
        <v>409</v>
      </c>
      <c r="F24" s="492"/>
      <c r="G24" s="492"/>
      <c r="H24" s="492"/>
    </row>
    <row r="25" spans="1:8" ht="17.25" customHeight="1">
      <c r="E25" s="489" t="s">
        <v>245</v>
      </c>
      <c r="F25" s="489"/>
      <c r="G25" s="489"/>
      <c r="H25" s="489"/>
    </row>
    <row r="27" spans="1:8" ht="31.5" customHeight="1">
      <c r="A27" s="494" t="s">
        <v>415</v>
      </c>
      <c r="B27" s="494"/>
      <c r="C27" s="494"/>
      <c r="D27" s="494"/>
      <c r="E27" s="492" t="s">
        <v>229</v>
      </c>
      <c r="F27" s="492"/>
      <c r="G27" s="492"/>
      <c r="H27" s="492"/>
    </row>
    <row r="28" spans="1:8" ht="18" customHeight="1">
      <c r="E28" s="489" t="s">
        <v>245</v>
      </c>
      <c r="F28" s="489"/>
      <c r="G28" s="489"/>
      <c r="H28" s="489"/>
    </row>
  </sheetData>
  <mergeCells count="21"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8:H28"/>
    <mergeCell ref="C20:E20"/>
    <mergeCell ref="C21:E21"/>
    <mergeCell ref="C22:E22"/>
    <mergeCell ref="E25:H25"/>
    <mergeCell ref="A24:D24"/>
    <mergeCell ref="E24:H24"/>
    <mergeCell ref="A27:D27"/>
    <mergeCell ref="E27:H2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29"/>
  <sheetViews>
    <sheetView workbookViewId="0">
      <selection activeCell="D30" sqref="D30"/>
    </sheetView>
  </sheetViews>
  <sheetFormatPr defaultRowHeight="15"/>
  <cols>
    <col min="1" max="1" width="6.42578125" style="381" customWidth="1"/>
    <col min="2" max="2" width="13.7109375" style="381" customWidth="1"/>
    <col min="3" max="3" width="11.5703125" style="381" customWidth="1"/>
    <col min="4" max="4" width="9.140625" style="381"/>
    <col min="5" max="5" width="7.140625" style="381" customWidth="1"/>
    <col min="6" max="6" width="13.7109375" style="381" customWidth="1"/>
    <col min="7" max="7" width="10" style="381" customWidth="1"/>
    <col min="8" max="8" width="13.5703125" style="381" customWidth="1"/>
    <col min="9" max="9" width="9.140625" style="381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495" t="s">
        <v>230</v>
      </c>
      <c r="B2" s="495"/>
      <c r="C2" s="495"/>
      <c r="D2" s="495"/>
      <c r="E2" s="495"/>
      <c r="F2" s="495"/>
      <c r="G2" s="495"/>
      <c r="H2" s="495"/>
    </row>
    <row r="3" spans="1:9">
      <c r="A3" s="496" t="s">
        <v>231</v>
      </c>
      <c r="B3" s="496"/>
      <c r="C3" s="496"/>
      <c r="D3" s="496"/>
      <c r="E3" s="496"/>
      <c r="F3" s="496"/>
      <c r="G3" s="496"/>
      <c r="H3" s="496"/>
    </row>
    <row r="6" spans="1:9">
      <c r="A6" s="497" t="s">
        <v>408</v>
      </c>
      <c r="B6" s="497"/>
      <c r="C6" s="497"/>
      <c r="D6" s="497"/>
      <c r="E6" s="497"/>
      <c r="F6" s="497"/>
      <c r="G6" s="497"/>
      <c r="H6" s="497"/>
    </row>
    <row r="9" spans="1:9" ht="15.75" customHeight="1">
      <c r="A9" s="498" t="s">
        <v>337</v>
      </c>
      <c r="B9" s="498"/>
      <c r="C9" s="498"/>
      <c r="D9" s="498"/>
      <c r="E9" s="498"/>
      <c r="F9" s="498"/>
      <c r="G9" s="498"/>
      <c r="H9" s="498"/>
      <c r="I9"/>
    </row>
    <row r="10" spans="1:9">
      <c r="D10" s="1"/>
    </row>
    <row r="11" spans="1:9">
      <c r="C11" s="497" t="s">
        <v>400</v>
      </c>
      <c r="D11" s="497"/>
      <c r="E11" s="497"/>
      <c r="F11" s="497"/>
    </row>
    <row r="12" spans="1:9">
      <c r="B12" s="499"/>
      <c r="C12" s="499"/>
      <c r="D12" s="499"/>
      <c r="E12" s="499"/>
      <c r="F12" s="499"/>
      <c r="G12" s="499"/>
    </row>
    <row r="14" spans="1:9" ht="15" customHeight="1">
      <c r="A14" s="494" t="s">
        <v>233</v>
      </c>
      <c r="B14" s="494"/>
      <c r="C14" s="2">
        <v>45199</v>
      </c>
      <c r="D14" s="3"/>
      <c r="E14" s="3"/>
      <c r="F14" s="3"/>
      <c r="G14" s="3"/>
      <c r="H14" s="3"/>
      <c r="I14"/>
    </row>
    <row r="15" spans="1:9">
      <c r="A15" s="500" t="s">
        <v>338</v>
      </c>
      <c r="B15" s="500"/>
      <c r="C15" s="500"/>
      <c r="D15" s="500"/>
      <c r="E15" s="500"/>
      <c r="F15" s="500"/>
      <c r="G15" s="500"/>
      <c r="H15" s="500"/>
    </row>
    <row r="16" spans="1:9" ht="28.5" customHeight="1">
      <c r="A16" s="289" t="s">
        <v>235</v>
      </c>
      <c r="B16" s="289" t="s">
        <v>236</v>
      </c>
      <c r="C16" s="501" t="s">
        <v>237</v>
      </c>
      <c r="D16" s="502"/>
      <c r="E16" s="503"/>
      <c r="F16" s="289" t="s">
        <v>238</v>
      </c>
      <c r="G16" s="290" t="s">
        <v>239</v>
      </c>
      <c r="H16" s="290" t="s">
        <v>240</v>
      </c>
      <c r="I16"/>
    </row>
    <row r="17" spans="1:8">
      <c r="A17" s="4">
        <v>1</v>
      </c>
      <c r="B17" s="380" t="s">
        <v>22</v>
      </c>
      <c r="C17" s="490" t="s">
        <v>241</v>
      </c>
      <c r="D17" s="490"/>
      <c r="E17" s="490"/>
      <c r="F17" s="5" t="s">
        <v>242</v>
      </c>
      <c r="G17" s="6">
        <v>7</v>
      </c>
      <c r="H17" s="7">
        <v>3693.94</v>
      </c>
    </row>
    <row r="18" spans="1:8">
      <c r="A18" s="4">
        <v>2</v>
      </c>
      <c r="B18" s="380" t="s">
        <v>22</v>
      </c>
      <c r="C18" s="490" t="s">
        <v>339</v>
      </c>
      <c r="D18" s="490"/>
      <c r="E18" s="490"/>
      <c r="F18" s="5" t="s">
        <v>242</v>
      </c>
      <c r="G18" s="6">
        <v>7</v>
      </c>
      <c r="H18" s="7">
        <v>22552.95</v>
      </c>
    </row>
    <row r="19" spans="1:8">
      <c r="A19" s="4">
        <v>3</v>
      </c>
      <c r="B19" s="380" t="s">
        <v>22</v>
      </c>
      <c r="C19" s="490" t="s">
        <v>340</v>
      </c>
      <c r="D19" s="490"/>
      <c r="E19" s="490"/>
      <c r="F19" s="5" t="s">
        <v>242</v>
      </c>
      <c r="G19" s="6">
        <v>7</v>
      </c>
      <c r="H19" s="7">
        <v>36909.199999999997</v>
      </c>
    </row>
    <row r="20" spans="1:8">
      <c r="A20" s="4">
        <v>4</v>
      </c>
      <c r="B20" s="380" t="s">
        <v>22</v>
      </c>
      <c r="C20" s="490" t="s">
        <v>341</v>
      </c>
      <c r="D20" s="490"/>
      <c r="E20" s="490"/>
      <c r="F20" s="5" t="s">
        <v>242</v>
      </c>
      <c r="G20" s="6">
        <v>7</v>
      </c>
      <c r="H20" s="7">
        <v>528.57000000000005</v>
      </c>
    </row>
    <row r="21" spans="1:8">
      <c r="A21" s="4"/>
      <c r="B21" s="380"/>
      <c r="C21" s="491" t="s">
        <v>228</v>
      </c>
      <c r="D21" s="491"/>
      <c r="E21" s="491"/>
      <c r="F21" s="8" t="s">
        <v>242</v>
      </c>
      <c r="G21" s="9">
        <v>7</v>
      </c>
      <c r="H21" s="10">
        <f>0+H17+H18+H19</f>
        <v>63156.09</v>
      </c>
    </row>
    <row r="22" spans="1:8">
      <c r="C22" s="493"/>
      <c r="D22" s="493"/>
      <c r="E22" s="493"/>
    </row>
    <row r="24" spans="1:8">
      <c r="A24" s="494" t="s">
        <v>403</v>
      </c>
      <c r="B24" s="494"/>
      <c r="C24" s="494"/>
      <c r="D24" s="494"/>
      <c r="E24" s="492" t="s">
        <v>409</v>
      </c>
      <c r="F24" s="492"/>
      <c r="G24" s="492"/>
      <c r="H24" s="492"/>
    </row>
    <row r="25" spans="1:8" ht="32.25" customHeight="1">
      <c r="E25" s="489" t="s">
        <v>245</v>
      </c>
      <c r="F25" s="489"/>
      <c r="G25" s="489"/>
      <c r="H25" s="489"/>
    </row>
    <row r="28" spans="1:8" ht="27.75" customHeight="1">
      <c r="A28" s="494" t="s">
        <v>415</v>
      </c>
      <c r="B28" s="494"/>
      <c r="C28" s="494"/>
      <c r="D28" s="494"/>
      <c r="E28" s="492" t="s">
        <v>229</v>
      </c>
      <c r="F28" s="492"/>
      <c r="G28" s="492"/>
      <c r="H28" s="492"/>
    </row>
    <row r="29" spans="1:8" ht="27.75" customHeight="1">
      <c r="E29" s="489" t="s">
        <v>245</v>
      </c>
      <c r="F29" s="489"/>
      <c r="G29" s="489"/>
      <c r="H29" s="489"/>
    </row>
  </sheetData>
  <mergeCells count="21">
    <mergeCell ref="E29:H29"/>
    <mergeCell ref="C20:E20"/>
    <mergeCell ref="C21:E21"/>
    <mergeCell ref="C22:E22"/>
    <mergeCell ref="E25:H25"/>
    <mergeCell ref="A24:D24"/>
    <mergeCell ref="E24:H24"/>
    <mergeCell ref="A28:D28"/>
    <mergeCell ref="E28:H28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16</vt:i4>
      </vt:variant>
    </vt:vector>
  </HeadingPairs>
  <TitlesOfParts>
    <vt:vector size="16" baseType="lpstr">
      <vt:lpstr>Suvestinė</vt:lpstr>
      <vt:lpstr>Suvestinė SB</vt:lpstr>
      <vt:lpstr>Forma Nr.2 SB 7.2.1.1</vt:lpstr>
      <vt:lpstr>Forma Nr.2 SB 7.1.1.10</vt:lpstr>
      <vt:lpstr>Forma Nr. 2 SB 7.1.2.20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Nr.9</vt:lpstr>
      <vt:lpstr>Pažyma prie 9 formos </vt:lpstr>
      <vt:lpstr>Pažyma apie suk.FS pagal šalt</vt:lpstr>
      <vt:lpstr>Pažyma apie sukauptas FS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2023-10-09T10:03:05Z</cp:lastPrinted>
  <dcterms:created xsi:type="dcterms:W3CDTF">2022-03-30T11:04:35Z</dcterms:created>
  <dcterms:modified xsi:type="dcterms:W3CDTF">2023-10-10T12:44:14Z</dcterms:modified>
  <cp:category/>
</cp:coreProperties>
</file>