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dser\Desktop\Lankučio biblioteka 2026 m\"/>
    </mc:Choice>
  </mc:AlternateContent>
  <xr:revisionPtr revIDLastSave="0" documentId="13_ncr:1_{F569E205-7FC1-4E66-A419-0C36C9050435}" xr6:coauthVersionLast="47" xr6:coauthVersionMax="47" xr10:uidLastSave="{00000000-0000-0000-0000-000000000000}"/>
  <bookViews>
    <workbookView xWindow="-120" yWindow="-120" windowWidth="29040" windowHeight="15840" activeTab="2" xr2:uid="{756339AE-B585-4DE4-97A7-DB99704A4316}"/>
  </bookViews>
  <sheets>
    <sheet name="FBA" sheetId="2" r:id="rId1"/>
    <sheet name="VRA" sheetId="3" r:id="rId2"/>
    <sheet name="FINANSAVIMO SUMOS" sheetId="1" r:id="rId3"/>
  </sheets>
  <definedNames>
    <definedName name="_xlnm.Print_Titles" localSheetId="0">FBA!$19:$19</definedName>
    <definedName name="_xlnm.Print_Titles" localSheetId="2">'FINANSAVIMO SUMOS'!$10:$12</definedName>
    <definedName name="_xlnm.Print_Titles" localSheetId="1">VRA!$20:$20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4" i="3" l="1"/>
  <c r="I41" i="3"/>
  <c r="I40" i="3" s="1"/>
  <c r="I33" i="3"/>
  <c r="I29" i="3"/>
  <c r="I28" i="3" s="1"/>
  <c r="I22" i="3"/>
  <c r="H79" i="2"/>
  <c r="G79" i="2"/>
  <c r="H74" i="2"/>
  <c r="H72" i="2" s="1"/>
  <c r="G74" i="2"/>
  <c r="G72" i="2" s="1"/>
  <c r="H69" i="2"/>
  <c r="H64" i="2" s="1"/>
  <c r="G69" i="2"/>
  <c r="G64" i="2" s="1"/>
  <c r="G59" i="2" s="1"/>
  <c r="H61" i="2"/>
  <c r="H59" i="2" s="1"/>
  <c r="G61" i="2"/>
  <c r="H53" i="2"/>
  <c r="H82" i="2" s="1"/>
  <c r="G53" i="2"/>
  <c r="G82" i="2" s="1"/>
  <c r="H44" i="2"/>
  <c r="H41" i="2" s="1"/>
  <c r="H52" i="2" s="1"/>
  <c r="G44" i="2"/>
  <c r="G41" i="2" s="1"/>
  <c r="H27" i="2"/>
  <c r="G27" i="2"/>
  <c r="H22" i="2"/>
  <c r="G22" i="2"/>
  <c r="H21" i="2"/>
  <c r="G21" i="2"/>
  <c r="J26" i="1"/>
  <c r="N25" i="1"/>
  <c r="N24" i="1"/>
  <c r="M23" i="1"/>
  <c r="L23" i="1"/>
  <c r="K23" i="1"/>
  <c r="J23" i="1"/>
  <c r="I23" i="1"/>
  <c r="H23" i="1"/>
  <c r="G23" i="1"/>
  <c r="F23" i="1"/>
  <c r="E23" i="1"/>
  <c r="N23" i="1" s="1"/>
  <c r="D23" i="1"/>
  <c r="N22" i="1"/>
  <c r="N21" i="1"/>
  <c r="M20" i="1"/>
  <c r="L20" i="1"/>
  <c r="K20" i="1"/>
  <c r="J20" i="1"/>
  <c r="I20" i="1"/>
  <c r="H20" i="1"/>
  <c r="G20" i="1"/>
  <c r="F20" i="1"/>
  <c r="E20" i="1"/>
  <c r="D20" i="1"/>
  <c r="N20" i="1" s="1"/>
  <c r="N19" i="1"/>
  <c r="N18" i="1"/>
  <c r="M17" i="1"/>
  <c r="M26" i="1" s="1"/>
  <c r="L17" i="1"/>
  <c r="K17" i="1"/>
  <c r="J17" i="1"/>
  <c r="I17" i="1"/>
  <c r="H17" i="1"/>
  <c r="G17" i="1"/>
  <c r="F17" i="1"/>
  <c r="E17" i="1"/>
  <c r="D17" i="1"/>
  <c r="N17" i="1" s="1"/>
  <c r="N16" i="1"/>
  <c r="N15" i="1"/>
  <c r="M14" i="1"/>
  <c r="L14" i="1"/>
  <c r="K14" i="1"/>
  <c r="J14" i="1"/>
  <c r="I14" i="1"/>
  <c r="H14" i="1"/>
  <c r="G14" i="1"/>
  <c r="F14" i="1"/>
  <c r="E14" i="1"/>
  <c r="N14" i="1" s="1"/>
  <c r="D14" i="1"/>
  <c r="N13" i="1"/>
  <c r="N12" i="1"/>
  <c r="M11" i="1"/>
  <c r="L11" i="1"/>
  <c r="L26" i="1" s="1"/>
  <c r="K11" i="1"/>
  <c r="K26" i="1" s="1"/>
  <c r="J11" i="1"/>
  <c r="I11" i="1"/>
  <c r="I26" i="1" s="1"/>
  <c r="H11" i="1"/>
  <c r="H26" i="1" s="1"/>
  <c r="G11" i="1"/>
  <c r="G26" i="1" s="1"/>
  <c r="F11" i="1"/>
  <c r="F26" i="1" s="1"/>
  <c r="E11" i="1"/>
  <c r="D11" i="1"/>
  <c r="N11" i="1" s="1"/>
  <c r="I21" i="3" l="1"/>
  <c r="I56" i="3" s="1"/>
  <c r="I60" i="3" s="1"/>
  <c r="G52" i="2"/>
  <c r="N26" i="1"/>
  <c r="E26" i="1"/>
  <c r="D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ketvirtas</author>
  </authors>
  <commentList>
    <comment ref="G37" authorId="0" shapeId="0" xr:uid="{99882CB5-76A9-45A6-ACCA-BCD0673D6D1E}">
      <text>
        <r>
          <rPr>
            <sz val="9"/>
            <color indexed="8"/>
            <rFont val="Tahoma"/>
            <family val="2"/>
            <charset val="186"/>
          </rPr>
          <t>#02_1_G39#</t>
        </r>
      </text>
    </comment>
    <comment ref="H37" authorId="0" shapeId="0" xr:uid="{B946324E-20FD-4C86-9D10-CC045A6C4198}">
      <text>
        <r>
          <rPr>
            <sz val="9"/>
            <color indexed="8"/>
            <rFont val="Tahoma"/>
            <family val="2"/>
            <charset val="186"/>
          </rPr>
          <t>#02_1_G39#</t>
        </r>
      </text>
    </comment>
    <comment ref="G38" authorId="0" shapeId="0" xr:uid="{8AB477B3-A7AE-478A-9B25-A149D0CA0539}">
      <text>
        <r>
          <rPr>
            <sz val="9"/>
            <color indexed="8"/>
            <rFont val="Tahoma"/>
            <family val="2"/>
            <charset val="186"/>
          </rPr>
          <t>#02_1_G39#</t>
        </r>
      </text>
    </comment>
    <comment ref="G63" authorId="0" shapeId="0" xr:uid="{5F0CAA76-2B32-458F-9C7B-9552212DDB21}">
      <text>
        <r>
          <rPr>
            <sz val="9"/>
            <color indexed="8"/>
            <rFont val="Tahoma"/>
            <family val="2"/>
            <charset val="186"/>
          </rPr>
          <t>#02_1_G68#</t>
        </r>
      </text>
    </comment>
    <comment ref="G68" authorId="0" shapeId="0" xr:uid="{50A2A987-14AA-4D98-A4AE-B0A5A7A28671}">
      <text>
        <r>
          <rPr>
            <sz val="9"/>
            <color indexed="8"/>
            <rFont val="Tahoma"/>
            <family val="2"/>
            <charset val="186"/>
          </rPr>
          <t>#02_1_G81#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ketvirtas</author>
  </authors>
  <commentList>
    <comment ref="I23" authorId="0" shapeId="0" xr:uid="{8E825208-00AE-4388-8215-245732CD272E}">
      <text>
        <r>
          <rPr>
            <sz val="9"/>
            <color indexed="8"/>
            <rFont val="Tahoma"/>
            <family val="2"/>
            <charset val="186"/>
          </rPr>
          <t xml:space="preserve">#03_2_I23#
</t>
        </r>
      </text>
    </comment>
    <comment ref="I24" authorId="0" shapeId="0" xr:uid="{CE03960A-2A8F-4E18-B8C3-28496E20291C}">
      <text>
        <r>
          <rPr>
            <sz val="9"/>
            <color indexed="8"/>
            <rFont val="Tahoma"/>
            <family val="2"/>
            <charset val="186"/>
          </rPr>
          <t xml:space="preserve">#03_2_I24#
</t>
        </r>
      </text>
    </comment>
    <comment ref="I25" authorId="0" shapeId="0" xr:uid="{D649D842-D1F2-46CD-9C47-5D274F72D268}">
      <text>
        <r>
          <rPr>
            <sz val="9"/>
            <color indexed="8"/>
            <rFont val="Tahoma"/>
            <family val="2"/>
            <charset val="186"/>
          </rPr>
          <t>#03_2_I25#</t>
        </r>
      </text>
    </comment>
    <comment ref="I26" authorId="0" shapeId="0" xr:uid="{D45490C3-813C-4A46-8DCB-010DE314E1AE}">
      <text>
        <r>
          <rPr>
            <sz val="9"/>
            <color indexed="8"/>
            <rFont val="Tahoma"/>
            <family val="2"/>
            <charset val="186"/>
          </rPr>
          <t>#03_2_I26#</t>
        </r>
      </text>
    </comment>
    <comment ref="I27" authorId="0" shapeId="0" xr:uid="{D999884A-BCF2-40AF-878E-BEB5AF968C5E}">
      <text>
        <r>
          <rPr>
            <sz val="9"/>
            <color indexed="8"/>
            <rFont val="Tahoma"/>
            <family val="2"/>
            <charset val="186"/>
          </rPr>
          <t>#03_2_I26#</t>
        </r>
      </text>
    </comment>
    <comment ref="I41" authorId="0" shapeId="0" xr:uid="{9F611DE0-DB95-466B-A886-A1079C65823E}">
      <text>
        <r>
          <rPr>
            <sz val="9"/>
            <color indexed="8"/>
            <rFont val="Tahoma"/>
            <family val="2"/>
            <charset val="186"/>
          </rPr>
          <t>#03_2_I32#</t>
        </r>
      </text>
    </comment>
    <comment ref="I42" authorId="0" shapeId="0" xr:uid="{2BE55B07-A8B6-4E5E-A836-ECA9FA2F302A}">
      <text>
        <r>
          <rPr>
            <sz val="9"/>
            <color indexed="8"/>
            <rFont val="Tahoma"/>
            <family val="2"/>
            <charset val="186"/>
          </rPr>
          <t>#03_2_I33#</t>
        </r>
      </text>
    </comment>
    <comment ref="I43" authorId="0" shapeId="0" xr:uid="{A5A319AB-8E41-4EC1-88A9-5AE5647580D0}">
      <text>
        <r>
          <rPr>
            <sz val="9"/>
            <color indexed="8"/>
            <rFont val="Tahoma"/>
            <family val="2"/>
            <charset val="186"/>
          </rPr>
          <t>#03_2_I34#</t>
        </r>
      </text>
    </comment>
    <comment ref="I44" authorId="0" shapeId="0" xr:uid="{17FBFD2E-5AB5-445D-A2BA-903116C66018}">
      <text>
        <r>
          <rPr>
            <sz val="9"/>
            <color indexed="8"/>
            <rFont val="Tahoma"/>
            <family val="2"/>
            <charset val="186"/>
          </rPr>
          <t>#03_2_I35#</t>
        </r>
      </text>
    </comment>
    <comment ref="I45" authorId="0" shapeId="0" xr:uid="{D90922FB-0498-47F1-B242-C64BDB0420D4}">
      <text>
        <r>
          <rPr>
            <sz val="9"/>
            <color indexed="8"/>
            <rFont val="Tahoma"/>
            <family val="2"/>
            <charset val="186"/>
          </rPr>
          <t>#03_2_I36#</t>
        </r>
      </text>
    </comment>
    <comment ref="I46" authorId="0" shapeId="0" xr:uid="{50B70A7A-9618-4D7C-8548-F60001BD2C20}">
      <text>
        <r>
          <rPr>
            <sz val="9"/>
            <color indexed="8"/>
            <rFont val="Tahoma"/>
            <family val="2"/>
            <charset val="186"/>
          </rPr>
          <t>#03_2_I37#</t>
        </r>
      </text>
    </comment>
    <comment ref="I47" authorId="0" shapeId="0" xr:uid="{6C214BC5-582A-4F3B-AA15-1495ED0AAB0A}">
      <text>
        <r>
          <rPr>
            <sz val="9"/>
            <color indexed="8"/>
            <rFont val="Tahoma"/>
            <family val="2"/>
            <charset val="186"/>
          </rPr>
          <t>#03_2_I38#</t>
        </r>
      </text>
    </comment>
    <comment ref="I48" authorId="0" shapeId="0" xr:uid="{CBCBE088-F82A-4112-83F5-B754019A7BAD}">
      <text>
        <r>
          <rPr>
            <sz val="9"/>
            <color indexed="8"/>
            <rFont val="Tahoma"/>
            <family val="2"/>
            <charset val="186"/>
          </rPr>
          <t>#03_2_I39#</t>
        </r>
      </text>
    </comment>
    <comment ref="I49" authorId="0" shapeId="0" xr:uid="{7DD3753F-505C-4A5F-A6B8-5E6E2E7C9EC6}">
      <text>
        <r>
          <rPr>
            <sz val="9"/>
            <color indexed="8"/>
            <rFont val="Tahoma"/>
            <family val="2"/>
            <charset val="186"/>
          </rPr>
          <t>#03_2_I40#</t>
        </r>
      </text>
    </comment>
    <comment ref="I50" authorId="0" shapeId="0" xr:uid="{D6121506-C022-4943-BA59-63385A4FD0C3}">
      <text>
        <r>
          <rPr>
            <sz val="9"/>
            <color indexed="8"/>
            <rFont val="Tahoma"/>
            <family val="2"/>
            <charset val="186"/>
          </rPr>
          <t>#03_2_I41#</t>
        </r>
      </text>
    </comment>
    <comment ref="I51" authorId="0" shapeId="0" xr:uid="{73694C8C-AE2E-4C63-84B5-EEA8CA70BA5C}">
      <text>
        <r>
          <rPr>
            <sz val="9"/>
            <color indexed="8"/>
            <rFont val="Tahoma"/>
            <family val="2"/>
            <charset val="186"/>
          </rPr>
          <t>#03_2_I42#</t>
        </r>
      </text>
    </comment>
    <comment ref="I52" authorId="0" shapeId="0" xr:uid="{B7E59AFF-1FE3-408B-8851-A34F87BD59C3}">
      <text>
        <r>
          <rPr>
            <sz val="9"/>
            <color indexed="8"/>
            <rFont val="Tahoma"/>
            <family val="2"/>
            <charset val="186"/>
          </rPr>
          <t>#03_2_I43#</t>
        </r>
      </text>
    </comment>
    <comment ref="I53" authorId="0" shapeId="0" xr:uid="{E659A37D-E632-466F-A2ED-D572A03FBB48}">
      <text>
        <r>
          <rPr>
            <sz val="9"/>
            <color indexed="8"/>
            <rFont val="Tahoma"/>
            <family val="2"/>
            <charset val="186"/>
          </rPr>
          <t>#03_2_I44#</t>
        </r>
      </text>
    </comment>
    <comment ref="I54" authorId="0" shapeId="0" xr:uid="{DD8626E6-A610-4960-94D9-9293192E0190}">
      <text>
        <r>
          <rPr>
            <sz val="9"/>
            <color indexed="8"/>
            <rFont val="Tahoma"/>
            <family val="2"/>
            <charset val="186"/>
          </rPr>
          <t>#03_2_I45#</t>
        </r>
      </text>
    </comment>
    <comment ref="I58" authorId="0" shapeId="0" xr:uid="{A7BE1F9A-7F99-414B-9B48-1D8E21397799}">
      <text>
        <r>
          <rPr>
            <sz val="9"/>
            <color indexed="8"/>
            <rFont val="Tahoma"/>
            <family val="2"/>
            <charset val="186"/>
          </rPr>
          <t>#03_2_I53#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Zita</author>
  </authors>
  <commentList>
    <comment ref="D12" authorId="0" shapeId="0" xr:uid="{810A8A5D-45CE-4F04-99D7-2E48CF2BE0BE}">
      <text>
        <r>
          <rPr>
            <b/>
            <sz val="9"/>
            <color indexed="8"/>
            <rFont val="Tahoma"/>
            <family val="2"/>
            <charset val="186"/>
          </rPr>
          <t>#20_4_D14#</t>
        </r>
      </text>
    </comment>
    <comment ref="E12" authorId="0" shapeId="0" xr:uid="{311800BE-7E0D-4A6F-863D-EF3947452FDF}">
      <text>
        <r>
          <rPr>
            <b/>
            <sz val="9"/>
            <color indexed="8"/>
            <rFont val="Tahoma"/>
            <family val="2"/>
            <charset val="186"/>
          </rPr>
          <t>#20_4_E14#</t>
        </r>
      </text>
    </comment>
    <comment ref="F12" authorId="0" shapeId="0" xr:uid="{FB419D1C-4C68-436B-AB8C-2C106A097852}">
      <text>
        <r>
          <rPr>
            <b/>
            <sz val="9"/>
            <color indexed="8"/>
            <rFont val="Tahoma"/>
            <family val="2"/>
            <charset val="186"/>
          </rPr>
          <t>#20_4_F14#</t>
        </r>
      </text>
    </comment>
    <comment ref="G12" authorId="0" shapeId="0" xr:uid="{0BF74ACF-8EB6-4F58-A6EB-D99073FBC105}">
      <text>
        <r>
          <rPr>
            <b/>
            <sz val="9"/>
            <color indexed="8"/>
            <rFont val="Tahoma"/>
            <family val="2"/>
            <charset val="186"/>
          </rPr>
          <t>#20_4_G14#</t>
        </r>
      </text>
    </comment>
    <comment ref="H12" authorId="0" shapeId="0" xr:uid="{4A8D2245-B722-4C8E-88C3-5AA8B4FFD9E5}">
      <text>
        <r>
          <rPr>
            <b/>
            <sz val="9"/>
            <color indexed="8"/>
            <rFont val="Tahoma"/>
            <family val="2"/>
            <charset val="186"/>
          </rPr>
          <t>#20_4_H14#</t>
        </r>
      </text>
    </comment>
    <comment ref="I12" authorId="0" shapeId="0" xr:uid="{01363E90-7AAB-438D-82B7-5DB8E741921A}">
      <text>
        <r>
          <rPr>
            <b/>
            <sz val="9"/>
            <color indexed="8"/>
            <rFont val="Tahoma"/>
            <family val="2"/>
            <charset val="186"/>
          </rPr>
          <t>#20_4_I14#</t>
        </r>
      </text>
    </comment>
    <comment ref="J12" authorId="0" shapeId="0" xr:uid="{86A31408-A00E-4357-ABCA-E6B5750A1BA0}">
      <text>
        <r>
          <rPr>
            <b/>
            <sz val="9"/>
            <color indexed="8"/>
            <rFont val="Tahoma"/>
            <family val="2"/>
            <charset val="186"/>
          </rPr>
          <t>#20_4_J14#</t>
        </r>
      </text>
    </comment>
    <comment ref="K12" authorId="0" shapeId="0" xr:uid="{6051C713-014F-43A1-B84A-8BE479BB5482}">
      <text>
        <r>
          <rPr>
            <b/>
            <sz val="9"/>
            <color indexed="8"/>
            <rFont val="Tahoma"/>
            <family val="2"/>
            <charset val="186"/>
          </rPr>
          <t>#20_4_K14#</t>
        </r>
      </text>
    </comment>
    <comment ref="L12" authorId="0" shapeId="0" xr:uid="{52C35A3A-A913-4D62-A590-FE38302AB79E}">
      <text>
        <r>
          <rPr>
            <b/>
            <sz val="9"/>
            <color indexed="8"/>
            <rFont val="Tahoma"/>
            <family val="2"/>
            <charset val="186"/>
          </rPr>
          <t>#20_4_L14#</t>
        </r>
      </text>
    </comment>
    <comment ref="M12" authorId="0" shapeId="0" xr:uid="{8BD51D68-9B07-4D0A-89F9-DB9D0023650A}">
      <text>
        <r>
          <rPr>
            <b/>
            <sz val="9"/>
            <color indexed="8"/>
            <rFont val="Tahoma"/>
            <family val="2"/>
            <charset val="186"/>
          </rPr>
          <t>#20_4_M14#</t>
        </r>
      </text>
    </comment>
    <comment ref="D13" authorId="0" shapeId="0" xr:uid="{C86359CC-A380-422E-91A9-401932852A22}">
      <text>
        <r>
          <rPr>
            <b/>
            <sz val="9"/>
            <color indexed="8"/>
            <rFont val="Tahoma"/>
            <family val="2"/>
            <charset val="186"/>
          </rPr>
          <t>#20_4_D15#</t>
        </r>
      </text>
    </comment>
    <comment ref="E13" authorId="0" shapeId="0" xr:uid="{B2E33D09-2510-421F-9F01-C4ADB6C8035D}">
      <text>
        <r>
          <rPr>
            <b/>
            <sz val="9"/>
            <color indexed="8"/>
            <rFont val="Tahoma"/>
            <family val="2"/>
            <charset val="186"/>
          </rPr>
          <t>#20_4_E15#</t>
        </r>
      </text>
    </comment>
    <comment ref="F13" authorId="0" shapeId="0" xr:uid="{397BD135-560A-4C18-8132-A95D98BAB223}">
      <text>
        <r>
          <rPr>
            <b/>
            <sz val="9"/>
            <color indexed="8"/>
            <rFont val="Tahoma"/>
            <family val="2"/>
            <charset val="186"/>
          </rPr>
          <t>#20_4_F15#</t>
        </r>
      </text>
    </comment>
    <comment ref="G13" authorId="0" shapeId="0" xr:uid="{D973EA4C-CC05-4045-BA7D-0F2F3916BD7A}">
      <text>
        <r>
          <rPr>
            <b/>
            <sz val="9"/>
            <color indexed="8"/>
            <rFont val="Tahoma"/>
            <family val="2"/>
            <charset val="186"/>
          </rPr>
          <t>#20_4_G15#</t>
        </r>
      </text>
    </comment>
    <comment ref="H13" authorId="0" shapeId="0" xr:uid="{D5A1A03F-D154-4920-ABB5-1902AAC7B88F}">
      <text>
        <r>
          <rPr>
            <b/>
            <sz val="9"/>
            <color indexed="8"/>
            <rFont val="Tahoma"/>
            <family val="2"/>
            <charset val="186"/>
          </rPr>
          <t>#20_4_H15#</t>
        </r>
      </text>
    </comment>
    <comment ref="I13" authorId="0" shapeId="0" xr:uid="{31D6201F-5D48-4E99-A59B-BA6671BCB12D}">
      <text>
        <r>
          <rPr>
            <b/>
            <sz val="9"/>
            <color indexed="8"/>
            <rFont val="Tahoma"/>
            <family val="2"/>
            <charset val="186"/>
          </rPr>
          <t>#20_4_I15#</t>
        </r>
      </text>
    </comment>
    <comment ref="J13" authorId="0" shapeId="0" xr:uid="{24B5987D-15DB-49D9-B6E7-A049888D0A61}">
      <text>
        <r>
          <rPr>
            <b/>
            <sz val="9"/>
            <color indexed="8"/>
            <rFont val="Tahoma"/>
            <family val="2"/>
            <charset val="186"/>
          </rPr>
          <t>#20_4_J15#</t>
        </r>
      </text>
    </comment>
    <comment ref="K13" authorId="0" shapeId="0" xr:uid="{09E56DC1-29AF-4F4E-8AA7-1C657D986432}">
      <text>
        <r>
          <rPr>
            <b/>
            <sz val="9"/>
            <color indexed="8"/>
            <rFont val="Tahoma"/>
            <family val="2"/>
            <charset val="186"/>
          </rPr>
          <t>#20_4_K15#</t>
        </r>
      </text>
    </comment>
    <comment ref="L13" authorId="0" shapeId="0" xr:uid="{3DA4C78F-8F85-416A-9A7B-A00EA65B747F}">
      <text>
        <r>
          <rPr>
            <b/>
            <sz val="9"/>
            <color indexed="8"/>
            <rFont val="Tahoma"/>
            <family val="2"/>
            <charset val="186"/>
          </rPr>
          <t>#20_4_L15#</t>
        </r>
      </text>
    </comment>
    <comment ref="M13" authorId="0" shapeId="0" xr:uid="{3FD83568-DA29-44CC-808A-656CF8A0BC55}">
      <text>
        <r>
          <rPr>
            <b/>
            <sz val="9"/>
            <color indexed="8"/>
            <rFont val="Tahoma"/>
            <family val="2"/>
            <charset val="186"/>
          </rPr>
          <t>#20_4_M15#</t>
        </r>
      </text>
    </comment>
    <comment ref="D15" authorId="0" shapeId="0" xr:uid="{CA0F34F3-D14A-457B-811D-EAB97CD03A4A}">
      <text>
        <r>
          <rPr>
            <b/>
            <sz val="9"/>
            <color indexed="8"/>
            <rFont val="Tahoma"/>
            <family val="2"/>
            <charset val="186"/>
          </rPr>
          <t>#20_4_D17#</t>
        </r>
      </text>
    </comment>
    <comment ref="E15" authorId="0" shapeId="0" xr:uid="{4067DDB1-22F2-484B-8C08-42A902463427}">
      <text>
        <r>
          <rPr>
            <b/>
            <sz val="9"/>
            <color indexed="8"/>
            <rFont val="Tahoma"/>
            <family val="2"/>
            <charset val="186"/>
          </rPr>
          <t>#20_4_E17#</t>
        </r>
      </text>
    </comment>
    <comment ref="F15" authorId="0" shapeId="0" xr:uid="{530AF493-99A1-43E9-949A-D5EAA60D022F}">
      <text>
        <r>
          <rPr>
            <b/>
            <sz val="9"/>
            <color indexed="8"/>
            <rFont val="Tahoma"/>
            <family val="2"/>
            <charset val="186"/>
          </rPr>
          <t>#20_4_F17#</t>
        </r>
      </text>
    </comment>
    <comment ref="G15" authorId="0" shapeId="0" xr:uid="{B72562F4-F421-43F7-8FD7-13DA46108DBA}">
      <text>
        <r>
          <rPr>
            <b/>
            <sz val="9"/>
            <color indexed="8"/>
            <rFont val="Tahoma"/>
            <family val="2"/>
            <charset val="186"/>
          </rPr>
          <t>#20_4_G17#</t>
        </r>
      </text>
    </comment>
    <comment ref="H15" authorId="0" shapeId="0" xr:uid="{91581C00-E748-44E5-9F95-FBA52F09661B}">
      <text>
        <r>
          <rPr>
            <b/>
            <sz val="9"/>
            <color indexed="8"/>
            <rFont val="Tahoma"/>
            <family val="2"/>
            <charset val="186"/>
          </rPr>
          <t>#20_4_H17#</t>
        </r>
      </text>
    </comment>
    <comment ref="I15" authorId="0" shapeId="0" xr:uid="{6C5D0D15-AC61-4898-8B72-A15A45B79255}">
      <text>
        <r>
          <rPr>
            <b/>
            <sz val="9"/>
            <color indexed="8"/>
            <rFont val="Tahoma"/>
            <family val="2"/>
            <charset val="186"/>
          </rPr>
          <t>#20_4_I17#</t>
        </r>
      </text>
    </comment>
    <comment ref="J15" authorId="0" shapeId="0" xr:uid="{3835CFE7-8807-4587-A2C8-F137D48BC054}">
      <text>
        <r>
          <rPr>
            <b/>
            <sz val="9"/>
            <color indexed="8"/>
            <rFont val="Tahoma"/>
            <family val="2"/>
            <charset val="186"/>
          </rPr>
          <t>#20_4_J17#</t>
        </r>
      </text>
    </comment>
    <comment ref="K15" authorId="0" shapeId="0" xr:uid="{F7913B29-B2FD-4D45-AF94-A21AAD460C87}">
      <text>
        <r>
          <rPr>
            <b/>
            <sz val="9"/>
            <color indexed="8"/>
            <rFont val="Tahoma"/>
            <family val="2"/>
            <charset val="186"/>
          </rPr>
          <t>#20_4_K17#</t>
        </r>
      </text>
    </comment>
    <comment ref="L15" authorId="0" shapeId="0" xr:uid="{7C275053-A23A-49E7-A30D-FE80090C8DB3}">
      <text>
        <r>
          <rPr>
            <b/>
            <sz val="9"/>
            <color indexed="8"/>
            <rFont val="Tahoma"/>
            <family val="2"/>
            <charset val="186"/>
          </rPr>
          <t>#20_4_L17#</t>
        </r>
      </text>
    </comment>
    <comment ref="M15" authorId="0" shapeId="0" xr:uid="{C6208F62-20FE-4CC8-8762-4DAAA20144E6}">
      <text>
        <r>
          <rPr>
            <b/>
            <sz val="9"/>
            <color indexed="8"/>
            <rFont val="Tahoma"/>
            <family val="2"/>
            <charset val="186"/>
          </rPr>
          <t>#20_4_M17#</t>
        </r>
      </text>
    </comment>
    <comment ref="D16" authorId="0" shapeId="0" xr:uid="{73207143-D448-481D-B9F8-D828222CFF86}">
      <text>
        <r>
          <rPr>
            <b/>
            <sz val="9"/>
            <color indexed="8"/>
            <rFont val="Tahoma"/>
            <family val="2"/>
            <charset val="186"/>
          </rPr>
          <t>#20_4_D18#</t>
        </r>
      </text>
    </comment>
    <comment ref="E16" authorId="0" shapeId="0" xr:uid="{BE6AF84F-111E-4784-BF4E-1786F3382FF8}">
      <text>
        <r>
          <rPr>
            <b/>
            <sz val="9"/>
            <color indexed="8"/>
            <rFont val="Tahoma"/>
            <family val="2"/>
            <charset val="186"/>
          </rPr>
          <t>#20_4_E18#</t>
        </r>
      </text>
    </comment>
    <comment ref="F16" authorId="0" shapeId="0" xr:uid="{C77A523F-9C94-4A3E-9416-431B9DDFB41B}">
      <text>
        <r>
          <rPr>
            <b/>
            <sz val="9"/>
            <color indexed="8"/>
            <rFont val="Tahoma"/>
            <family val="2"/>
            <charset val="186"/>
          </rPr>
          <t>#20_4_F18#</t>
        </r>
      </text>
    </comment>
    <comment ref="G16" authorId="0" shapeId="0" xr:uid="{CFBDBFB4-9287-405C-A5D9-FA2492FBFBF9}">
      <text>
        <r>
          <rPr>
            <b/>
            <sz val="9"/>
            <color indexed="8"/>
            <rFont val="Tahoma"/>
            <family val="2"/>
            <charset val="186"/>
          </rPr>
          <t>#20_4_G18#</t>
        </r>
      </text>
    </comment>
    <comment ref="H16" authorId="0" shapeId="0" xr:uid="{13F1674F-0DD2-4A76-9A08-C1AB6B830B96}">
      <text>
        <r>
          <rPr>
            <b/>
            <sz val="9"/>
            <color indexed="8"/>
            <rFont val="Tahoma"/>
            <family val="2"/>
            <charset val="186"/>
          </rPr>
          <t>#20_4_H18#</t>
        </r>
      </text>
    </comment>
    <comment ref="I16" authorId="0" shapeId="0" xr:uid="{40B5B91F-492A-48B2-9958-27F81165732A}">
      <text>
        <r>
          <rPr>
            <b/>
            <sz val="9"/>
            <color indexed="8"/>
            <rFont val="Tahoma"/>
            <family val="2"/>
            <charset val="186"/>
          </rPr>
          <t>#20_4_I18#</t>
        </r>
      </text>
    </comment>
    <comment ref="J16" authorId="0" shapeId="0" xr:uid="{5661381F-0B4E-431F-8D91-A456A63C5AFF}">
      <text>
        <r>
          <rPr>
            <b/>
            <sz val="9"/>
            <color indexed="8"/>
            <rFont val="Tahoma"/>
            <family val="2"/>
            <charset val="186"/>
          </rPr>
          <t>#20_4_J18#</t>
        </r>
      </text>
    </comment>
    <comment ref="K16" authorId="0" shapeId="0" xr:uid="{C77630A3-0E73-4147-835E-D10520DF8D14}">
      <text>
        <r>
          <rPr>
            <b/>
            <sz val="9"/>
            <color indexed="8"/>
            <rFont val="Tahoma"/>
            <family val="2"/>
            <charset val="186"/>
          </rPr>
          <t>#20_4_K18#</t>
        </r>
      </text>
    </comment>
    <comment ref="L16" authorId="0" shapeId="0" xr:uid="{910607AB-1FB7-491F-BA72-8856FF5CAFF0}">
      <text>
        <r>
          <rPr>
            <b/>
            <sz val="9"/>
            <color indexed="8"/>
            <rFont val="Tahoma"/>
            <family val="2"/>
            <charset val="186"/>
          </rPr>
          <t>#20_4_L18#</t>
        </r>
      </text>
    </comment>
    <comment ref="M16" authorId="0" shapeId="0" xr:uid="{87717119-748E-4278-9FC9-58B50E2B75F4}">
      <text>
        <r>
          <rPr>
            <b/>
            <sz val="9"/>
            <color indexed="8"/>
            <rFont val="Tahoma"/>
            <family val="2"/>
            <charset val="186"/>
          </rPr>
          <t>#20_4_M18#</t>
        </r>
      </text>
    </comment>
    <comment ref="D18" authorId="0" shapeId="0" xr:uid="{2771939E-7493-42E9-BC65-CAC8F242B610}">
      <text>
        <r>
          <rPr>
            <b/>
            <sz val="9"/>
            <color indexed="8"/>
            <rFont val="Tahoma"/>
            <family val="2"/>
            <charset val="186"/>
          </rPr>
          <t>#20_4_D20#</t>
        </r>
      </text>
    </comment>
    <comment ref="E18" authorId="0" shapeId="0" xr:uid="{CDDCB728-D937-4AA7-B68A-FC07533F8149}">
      <text>
        <r>
          <rPr>
            <b/>
            <sz val="9"/>
            <color indexed="8"/>
            <rFont val="Tahoma"/>
            <family val="2"/>
            <charset val="186"/>
          </rPr>
          <t>#20_4_E20#</t>
        </r>
      </text>
    </comment>
    <comment ref="F18" authorId="0" shapeId="0" xr:uid="{A898F7AA-634D-4DD1-ABFB-D9FBBCA7D756}">
      <text>
        <r>
          <rPr>
            <b/>
            <sz val="9"/>
            <color indexed="8"/>
            <rFont val="Tahoma"/>
            <family val="2"/>
            <charset val="186"/>
          </rPr>
          <t>#20_4_F20#</t>
        </r>
      </text>
    </comment>
    <comment ref="G18" authorId="0" shapeId="0" xr:uid="{01671C7B-6A9E-444A-9F74-85DD1698B15C}">
      <text>
        <r>
          <rPr>
            <b/>
            <sz val="9"/>
            <color indexed="8"/>
            <rFont val="Tahoma"/>
            <family val="2"/>
            <charset val="186"/>
          </rPr>
          <t>#20_4_G20#</t>
        </r>
      </text>
    </comment>
    <comment ref="H18" authorId="0" shapeId="0" xr:uid="{AB806A24-86B6-4156-84DA-25CB5639127E}">
      <text>
        <r>
          <rPr>
            <b/>
            <sz val="9"/>
            <color indexed="8"/>
            <rFont val="Tahoma"/>
            <family val="2"/>
            <charset val="186"/>
          </rPr>
          <t>#20_4_H20#</t>
        </r>
      </text>
    </comment>
    <comment ref="I18" authorId="0" shapeId="0" xr:uid="{DF4E20D2-741A-4264-B07D-7A499F4E60FA}">
      <text>
        <r>
          <rPr>
            <b/>
            <sz val="9"/>
            <color indexed="8"/>
            <rFont val="Tahoma"/>
            <family val="2"/>
            <charset val="186"/>
          </rPr>
          <t>#20_4_I20#</t>
        </r>
      </text>
    </comment>
    <comment ref="J18" authorId="0" shapeId="0" xr:uid="{13D7F12B-365C-47DE-9B7D-A6739438E7AD}">
      <text>
        <r>
          <rPr>
            <b/>
            <sz val="9"/>
            <color indexed="8"/>
            <rFont val="Tahoma"/>
            <family val="2"/>
            <charset val="186"/>
          </rPr>
          <t>#20_4_J20#</t>
        </r>
      </text>
    </comment>
    <comment ref="K18" authorId="0" shapeId="0" xr:uid="{61150EA9-C7A0-47DD-B272-9DAA9216736C}">
      <text>
        <r>
          <rPr>
            <b/>
            <sz val="9"/>
            <color indexed="8"/>
            <rFont val="Tahoma"/>
            <family val="2"/>
            <charset val="186"/>
          </rPr>
          <t>#20_4_K20#</t>
        </r>
      </text>
    </comment>
    <comment ref="L18" authorId="0" shapeId="0" xr:uid="{E6369B02-26C5-48D3-B277-372D87D51474}">
      <text>
        <r>
          <rPr>
            <b/>
            <sz val="9"/>
            <color indexed="8"/>
            <rFont val="Tahoma"/>
            <family val="2"/>
            <charset val="186"/>
          </rPr>
          <t>#20_4_L20#</t>
        </r>
      </text>
    </comment>
    <comment ref="M18" authorId="0" shapeId="0" xr:uid="{CBFA2C21-7E25-4C72-8D35-A989E8404C45}">
      <text>
        <r>
          <rPr>
            <b/>
            <sz val="9"/>
            <color indexed="8"/>
            <rFont val="Tahoma"/>
            <family val="2"/>
            <charset val="186"/>
          </rPr>
          <t>#20_4_M20#</t>
        </r>
      </text>
    </comment>
    <comment ref="D19" authorId="0" shapeId="0" xr:uid="{E6B843B1-B454-4FA5-BA52-C020899CEB19}">
      <text>
        <r>
          <rPr>
            <b/>
            <sz val="9"/>
            <color indexed="8"/>
            <rFont val="Tahoma"/>
            <family val="2"/>
            <charset val="186"/>
          </rPr>
          <t>#20_4_D21#</t>
        </r>
      </text>
    </comment>
    <comment ref="E19" authorId="0" shapeId="0" xr:uid="{B4ED2B92-F5CD-480B-AE76-8262F4415786}">
      <text>
        <r>
          <rPr>
            <b/>
            <sz val="9"/>
            <color indexed="8"/>
            <rFont val="Tahoma"/>
            <family val="2"/>
            <charset val="186"/>
          </rPr>
          <t>#20_4_E21#</t>
        </r>
      </text>
    </comment>
    <comment ref="F19" authorId="0" shapeId="0" xr:uid="{E41A4EF8-E733-4B03-BE5E-590F34CDCEC1}">
      <text>
        <r>
          <rPr>
            <b/>
            <sz val="9"/>
            <color indexed="8"/>
            <rFont val="Tahoma"/>
            <family val="2"/>
            <charset val="186"/>
          </rPr>
          <t>#20_4_F21#</t>
        </r>
      </text>
    </comment>
    <comment ref="G19" authorId="0" shapeId="0" xr:uid="{740FB6E5-B3C9-4FC5-ABBB-1E1893318CFD}">
      <text>
        <r>
          <rPr>
            <b/>
            <sz val="9"/>
            <color indexed="8"/>
            <rFont val="Tahoma"/>
            <family val="2"/>
            <charset val="186"/>
          </rPr>
          <t>#20_4_G21#</t>
        </r>
      </text>
    </comment>
    <comment ref="H19" authorId="0" shapeId="0" xr:uid="{51D012C7-2038-440D-97CC-20C7D4FD041B}">
      <text>
        <r>
          <rPr>
            <b/>
            <sz val="9"/>
            <color indexed="8"/>
            <rFont val="Tahoma"/>
            <family val="2"/>
            <charset val="186"/>
          </rPr>
          <t>#20_4_H21#</t>
        </r>
      </text>
    </comment>
    <comment ref="I19" authorId="0" shapeId="0" xr:uid="{80430526-7277-4C93-9E73-B8ADA7FAC928}">
      <text>
        <r>
          <rPr>
            <b/>
            <sz val="9"/>
            <color indexed="8"/>
            <rFont val="Tahoma"/>
            <family val="2"/>
            <charset val="186"/>
          </rPr>
          <t>#20_4_I21#</t>
        </r>
      </text>
    </comment>
    <comment ref="J19" authorId="0" shapeId="0" xr:uid="{5F7CFFBC-4F0B-430A-B70B-55349CA44AD2}">
      <text>
        <r>
          <rPr>
            <b/>
            <sz val="9"/>
            <color indexed="8"/>
            <rFont val="Tahoma"/>
            <family val="2"/>
            <charset val="186"/>
          </rPr>
          <t>#20_4_J21#</t>
        </r>
      </text>
    </comment>
    <comment ref="K19" authorId="0" shapeId="0" xr:uid="{D6DE7965-BB0D-4336-AB07-3261D1E98082}">
      <text>
        <r>
          <rPr>
            <b/>
            <sz val="9"/>
            <color indexed="8"/>
            <rFont val="Tahoma"/>
            <family val="2"/>
            <charset val="186"/>
          </rPr>
          <t>#20_4_K21#</t>
        </r>
      </text>
    </comment>
    <comment ref="L19" authorId="0" shapeId="0" xr:uid="{A44B6B60-8EA9-4920-9C33-FFACCEA1F590}">
      <text>
        <r>
          <rPr>
            <b/>
            <sz val="9"/>
            <color indexed="8"/>
            <rFont val="Tahoma"/>
            <family val="2"/>
            <charset val="186"/>
          </rPr>
          <t>#20_4_L21#</t>
        </r>
      </text>
    </comment>
    <comment ref="M19" authorId="0" shapeId="0" xr:uid="{B8AE32BE-8911-42CF-8109-48973B81B4DE}">
      <text>
        <r>
          <rPr>
            <b/>
            <sz val="9"/>
            <color indexed="8"/>
            <rFont val="Tahoma"/>
            <family val="2"/>
            <charset val="186"/>
          </rPr>
          <t>#20_4_M21#</t>
        </r>
      </text>
    </comment>
    <comment ref="D21" authorId="0" shapeId="0" xr:uid="{4AE26615-A164-448E-857C-13097637F1AB}">
      <text>
        <r>
          <rPr>
            <b/>
            <sz val="9"/>
            <color indexed="8"/>
            <rFont val="Tahoma"/>
            <family val="2"/>
            <charset val="186"/>
          </rPr>
          <t>#20_4_D23#</t>
        </r>
      </text>
    </comment>
    <comment ref="E21" authorId="0" shapeId="0" xr:uid="{05B1EB6A-B1A2-4660-BFE1-20F9F902154E}">
      <text>
        <r>
          <rPr>
            <b/>
            <sz val="9"/>
            <color indexed="8"/>
            <rFont val="Tahoma"/>
            <family val="2"/>
            <charset val="186"/>
          </rPr>
          <t>#20_4_E23#</t>
        </r>
      </text>
    </comment>
    <comment ref="F21" authorId="0" shapeId="0" xr:uid="{51972083-DB5B-4176-8651-8A02F1FD905C}">
      <text>
        <r>
          <rPr>
            <b/>
            <sz val="9"/>
            <color indexed="8"/>
            <rFont val="Tahoma"/>
            <family val="2"/>
            <charset val="186"/>
          </rPr>
          <t>#20_4_F23#</t>
        </r>
      </text>
    </comment>
    <comment ref="G21" authorId="0" shapeId="0" xr:uid="{EF64F59B-96D8-4C2F-8BD6-CF0F283C96F6}">
      <text>
        <r>
          <rPr>
            <b/>
            <sz val="9"/>
            <color indexed="8"/>
            <rFont val="Tahoma"/>
            <family val="2"/>
            <charset val="186"/>
          </rPr>
          <t>#20_4_G23#</t>
        </r>
      </text>
    </comment>
    <comment ref="H21" authorId="0" shapeId="0" xr:uid="{729AD4D8-EA68-4760-885E-2A22B5FA2537}">
      <text>
        <r>
          <rPr>
            <b/>
            <sz val="9"/>
            <color indexed="8"/>
            <rFont val="Tahoma"/>
            <family val="2"/>
            <charset val="186"/>
          </rPr>
          <t>#20_4_H23#</t>
        </r>
      </text>
    </comment>
    <comment ref="I21" authorId="0" shapeId="0" xr:uid="{BEAD5738-C7DE-4BAC-863D-1832016B3728}">
      <text>
        <r>
          <rPr>
            <b/>
            <sz val="9"/>
            <color indexed="8"/>
            <rFont val="Tahoma"/>
            <family val="2"/>
            <charset val="186"/>
          </rPr>
          <t>#20_4_I23#</t>
        </r>
      </text>
    </comment>
    <comment ref="J21" authorId="0" shapeId="0" xr:uid="{35688F5D-5B83-4859-8867-1D5617BB4ACD}">
      <text>
        <r>
          <rPr>
            <b/>
            <sz val="9"/>
            <color indexed="8"/>
            <rFont val="Tahoma"/>
            <family val="2"/>
            <charset val="186"/>
          </rPr>
          <t>#20_4_J23#</t>
        </r>
      </text>
    </comment>
    <comment ref="K21" authorId="0" shapeId="0" xr:uid="{8BD5B6D8-E761-45B9-952B-E604D55F4B4E}">
      <text>
        <r>
          <rPr>
            <b/>
            <sz val="9"/>
            <color indexed="8"/>
            <rFont val="Tahoma"/>
            <family val="2"/>
            <charset val="186"/>
          </rPr>
          <t>#20_4_K23#</t>
        </r>
      </text>
    </comment>
    <comment ref="L21" authorId="0" shapeId="0" xr:uid="{34083AED-807B-45EA-9FB3-4C98C44AF1FC}">
      <text>
        <r>
          <rPr>
            <b/>
            <sz val="9"/>
            <color indexed="8"/>
            <rFont val="Tahoma"/>
            <family val="2"/>
            <charset val="186"/>
          </rPr>
          <t>#20_4_L23#</t>
        </r>
      </text>
    </comment>
    <comment ref="M21" authorId="0" shapeId="0" xr:uid="{5E37D7E9-C938-4D8E-89F7-24B50C4234EB}">
      <text>
        <r>
          <rPr>
            <b/>
            <sz val="9"/>
            <color indexed="8"/>
            <rFont val="Tahoma"/>
            <family val="2"/>
            <charset val="186"/>
          </rPr>
          <t>#20_4_M23#</t>
        </r>
      </text>
    </comment>
    <comment ref="D22" authorId="0" shapeId="0" xr:uid="{6FBC7361-4BDE-40DF-9FB7-369C9E0B942C}">
      <text>
        <r>
          <rPr>
            <b/>
            <sz val="9"/>
            <color indexed="8"/>
            <rFont val="Tahoma"/>
            <family val="2"/>
            <charset val="186"/>
          </rPr>
          <t>#20_4_D24#</t>
        </r>
      </text>
    </comment>
    <comment ref="E22" authorId="0" shapeId="0" xr:uid="{3DBD532E-8B4E-46A2-B507-21C7DCA4FA3E}">
      <text>
        <r>
          <rPr>
            <b/>
            <sz val="9"/>
            <color indexed="8"/>
            <rFont val="Tahoma"/>
            <family val="2"/>
            <charset val="186"/>
          </rPr>
          <t>#20_4_E24#</t>
        </r>
      </text>
    </comment>
    <comment ref="F22" authorId="0" shapeId="0" xr:uid="{2C0BED44-DF1A-4802-AE4B-BE2C7A6CCE5B}">
      <text>
        <r>
          <rPr>
            <b/>
            <sz val="9"/>
            <color indexed="8"/>
            <rFont val="Tahoma"/>
            <family val="2"/>
            <charset val="186"/>
          </rPr>
          <t>#20_4_F24#</t>
        </r>
      </text>
    </comment>
    <comment ref="G22" authorId="0" shapeId="0" xr:uid="{8B7FFEEF-CE2C-409F-B5BC-F2957B188806}">
      <text>
        <r>
          <rPr>
            <b/>
            <sz val="9"/>
            <color indexed="8"/>
            <rFont val="Tahoma"/>
            <family val="2"/>
            <charset val="186"/>
          </rPr>
          <t>#20_4_G24#</t>
        </r>
      </text>
    </comment>
    <comment ref="H22" authorId="0" shapeId="0" xr:uid="{F8B78F42-4D4C-4E07-A004-62DEDF3D033F}">
      <text>
        <r>
          <rPr>
            <b/>
            <sz val="9"/>
            <color indexed="8"/>
            <rFont val="Tahoma"/>
            <family val="2"/>
            <charset val="186"/>
          </rPr>
          <t>#20_4_H24#</t>
        </r>
      </text>
    </comment>
    <comment ref="I22" authorId="0" shapeId="0" xr:uid="{3CEADBA5-F1A4-40A7-AAD9-BD9AFF9B241E}">
      <text>
        <r>
          <rPr>
            <b/>
            <sz val="9"/>
            <color indexed="8"/>
            <rFont val="Tahoma"/>
            <family val="2"/>
            <charset val="186"/>
          </rPr>
          <t>#20_4_I24#</t>
        </r>
      </text>
    </comment>
    <comment ref="J22" authorId="0" shapeId="0" xr:uid="{6E65403A-7711-41A8-BD19-812901F13A97}">
      <text>
        <r>
          <rPr>
            <b/>
            <sz val="9"/>
            <color indexed="8"/>
            <rFont val="Tahoma"/>
            <family val="2"/>
            <charset val="186"/>
          </rPr>
          <t>#20_4_J24#</t>
        </r>
      </text>
    </comment>
    <comment ref="K22" authorId="0" shapeId="0" xr:uid="{35FB1A2E-2BE7-4D77-9752-476B69340CF1}">
      <text>
        <r>
          <rPr>
            <b/>
            <sz val="9"/>
            <color indexed="8"/>
            <rFont val="Tahoma"/>
            <family val="2"/>
            <charset val="186"/>
          </rPr>
          <t>#20_4_K24#</t>
        </r>
      </text>
    </comment>
    <comment ref="L22" authorId="0" shapeId="0" xr:uid="{C05BCA1A-41B6-4938-A0A8-8081F9C6481F}">
      <text>
        <r>
          <rPr>
            <b/>
            <sz val="9"/>
            <color indexed="8"/>
            <rFont val="Tahoma"/>
            <family val="2"/>
            <charset val="186"/>
          </rPr>
          <t>#20_4_L24#</t>
        </r>
      </text>
    </comment>
    <comment ref="M22" authorId="0" shapeId="0" xr:uid="{B1E63C6C-9790-4EC8-8D92-ADF2206DFF5D}">
      <text>
        <r>
          <rPr>
            <b/>
            <sz val="9"/>
            <color indexed="8"/>
            <rFont val="Tahoma"/>
            <family val="2"/>
            <charset val="186"/>
          </rPr>
          <t>#20_4_M24#</t>
        </r>
      </text>
    </comment>
    <comment ref="D24" authorId="0" shapeId="0" xr:uid="{776C1BCA-000D-4E86-8EA3-B4096CCD6165}">
      <text>
        <r>
          <rPr>
            <b/>
            <sz val="9"/>
            <color indexed="8"/>
            <rFont val="Tahoma"/>
            <family val="2"/>
            <charset val="186"/>
          </rPr>
          <t>#20_4_D23#</t>
        </r>
      </text>
    </comment>
    <comment ref="E24" authorId="0" shapeId="0" xr:uid="{20198F43-CB75-46CB-A197-472B00D1ED3B}">
      <text>
        <r>
          <rPr>
            <b/>
            <sz val="9"/>
            <color indexed="8"/>
            <rFont val="Tahoma"/>
            <family val="2"/>
            <charset val="186"/>
          </rPr>
          <t>#20_4_E23#</t>
        </r>
      </text>
    </comment>
    <comment ref="F24" authorId="0" shapeId="0" xr:uid="{0229A461-8117-4FF1-920A-ABB6000F13A1}">
      <text>
        <r>
          <rPr>
            <b/>
            <sz val="9"/>
            <color indexed="8"/>
            <rFont val="Tahoma"/>
            <family val="2"/>
            <charset val="186"/>
          </rPr>
          <t>#20_4_F23#</t>
        </r>
      </text>
    </comment>
    <comment ref="G24" authorId="0" shapeId="0" xr:uid="{0C0CBC49-11AE-48FC-9F02-DB65F3A05C81}">
      <text>
        <r>
          <rPr>
            <b/>
            <sz val="9"/>
            <color indexed="8"/>
            <rFont val="Tahoma"/>
            <family val="2"/>
            <charset val="186"/>
          </rPr>
          <t>#20_4_G23#</t>
        </r>
      </text>
    </comment>
    <comment ref="H24" authorId="0" shapeId="0" xr:uid="{140C18AC-9B7C-4D6E-9B91-91307006BF2D}">
      <text>
        <r>
          <rPr>
            <b/>
            <sz val="9"/>
            <color indexed="8"/>
            <rFont val="Tahoma"/>
            <family val="2"/>
            <charset val="186"/>
          </rPr>
          <t>#20_4_H23#</t>
        </r>
      </text>
    </comment>
    <comment ref="I24" authorId="0" shapeId="0" xr:uid="{01D87208-96AF-43E3-8E30-22927944D0B8}">
      <text>
        <r>
          <rPr>
            <b/>
            <sz val="9"/>
            <color indexed="8"/>
            <rFont val="Tahoma"/>
            <family val="2"/>
            <charset val="186"/>
          </rPr>
          <t>#20_4_I23#</t>
        </r>
      </text>
    </comment>
    <comment ref="J24" authorId="0" shapeId="0" xr:uid="{49576870-C6AC-4E11-8DCE-7796C150B3CB}">
      <text>
        <r>
          <rPr>
            <b/>
            <sz val="9"/>
            <color indexed="8"/>
            <rFont val="Tahoma"/>
            <family val="2"/>
            <charset val="186"/>
          </rPr>
          <t>#20_4_J23#</t>
        </r>
      </text>
    </comment>
    <comment ref="K24" authorId="0" shapeId="0" xr:uid="{73C9D33C-464C-42CC-96EA-AA8CCAF81865}">
      <text>
        <r>
          <rPr>
            <b/>
            <sz val="9"/>
            <color indexed="8"/>
            <rFont val="Tahoma"/>
            <family val="2"/>
            <charset val="186"/>
          </rPr>
          <t>#20_4_K23#</t>
        </r>
      </text>
    </comment>
    <comment ref="L24" authorId="0" shapeId="0" xr:uid="{32BC8572-A1F7-4ED6-B81F-EED8EF4AC9D2}">
      <text>
        <r>
          <rPr>
            <b/>
            <sz val="9"/>
            <color indexed="8"/>
            <rFont val="Tahoma"/>
            <family val="2"/>
            <charset val="186"/>
          </rPr>
          <t>#20_4_L23#</t>
        </r>
      </text>
    </comment>
    <comment ref="M24" authorId="0" shapeId="0" xr:uid="{67B2D50D-1F2C-42A1-B7E3-D48F993A83BB}">
      <text>
        <r>
          <rPr>
            <b/>
            <sz val="9"/>
            <color indexed="8"/>
            <rFont val="Tahoma"/>
            <family val="2"/>
            <charset val="186"/>
          </rPr>
          <t>#20_4_M23#</t>
        </r>
      </text>
    </comment>
    <comment ref="D25" authorId="0" shapeId="0" xr:uid="{6DAAC77F-83DF-4EEB-B6E2-4C03316CF018}">
      <text>
        <r>
          <rPr>
            <b/>
            <sz val="9"/>
            <color indexed="8"/>
            <rFont val="Tahoma"/>
            <family val="2"/>
            <charset val="186"/>
          </rPr>
          <t>#20_4_D24#</t>
        </r>
      </text>
    </comment>
    <comment ref="E25" authorId="0" shapeId="0" xr:uid="{10A735E1-BB58-452B-88DF-222DE2BC1AF7}">
      <text>
        <r>
          <rPr>
            <b/>
            <sz val="9"/>
            <color indexed="8"/>
            <rFont val="Tahoma"/>
            <family val="2"/>
            <charset val="186"/>
          </rPr>
          <t>#20_4_E24#</t>
        </r>
      </text>
    </comment>
    <comment ref="F25" authorId="0" shapeId="0" xr:uid="{9AAEBCD5-22A8-445E-9957-005E774F16E7}">
      <text>
        <r>
          <rPr>
            <b/>
            <sz val="9"/>
            <color indexed="8"/>
            <rFont val="Tahoma"/>
            <family val="2"/>
            <charset val="186"/>
          </rPr>
          <t>#20_4_F24#</t>
        </r>
      </text>
    </comment>
    <comment ref="G25" authorId="0" shapeId="0" xr:uid="{69FD8182-3AAC-4892-861D-FB57B5AD9DCA}">
      <text>
        <r>
          <rPr>
            <b/>
            <sz val="9"/>
            <color indexed="8"/>
            <rFont val="Tahoma"/>
            <family val="2"/>
            <charset val="186"/>
          </rPr>
          <t>#20_4_G24#</t>
        </r>
      </text>
    </comment>
    <comment ref="H25" authorId="0" shapeId="0" xr:uid="{46077158-DEE6-429E-A647-3921370322FA}">
      <text>
        <r>
          <rPr>
            <b/>
            <sz val="9"/>
            <color indexed="8"/>
            <rFont val="Tahoma"/>
            <family val="2"/>
            <charset val="186"/>
          </rPr>
          <t>#20_4_H24#</t>
        </r>
      </text>
    </comment>
    <comment ref="I25" authorId="0" shapeId="0" xr:uid="{87CF0856-0DA5-4871-BA84-7336A5610B96}">
      <text>
        <r>
          <rPr>
            <b/>
            <sz val="9"/>
            <color indexed="8"/>
            <rFont val="Tahoma"/>
            <family val="2"/>
            <charset val="186"/>
          </rPr>
          <t>#20_4_I24#</t>
        </r>
      </text>
    </comment>
    <comment ref="J25" authorId="0" shapeId="0" xr:uid="{45D1C7D8-2D4B-4FBA-B605-683FE8F0EE79}">
      <text>
        <r>
          <rPr>
            <b/>
            <sz val="9"/>
            <color indexed="8"/>
            <rFont val="Tahoma"/>
            <family val="2"/>
            <charset val="186"/>
          </rPr>
          <t>#20_4_J24#</t>
        </r>
      </text>
    </comment>
    <comment ref="K25" authorId="0" shapeId="0" xr:uid="{73811C9C-DBA2-4D91-89AD-D5E36F189330}">
      <text>
        <r>
          <rPr>
            <b/>
            <sz val="9"/>
            <color indexed="8"/>
            <rFont val="Tahoma"/>
            <family val="2"/>
            <charset val="186"/>
          </rPr>
          <t>#20_4_K24#</t>
        </r>
      </text>
    </comment>
    <comment ref="L25" authorId="0" shapeId="0" xr:uid="{5431642D-DDC5-47B2-8840-132064BAFB34}">
      <text>
        <r>
          <rPr>
            <b/>
            <sz val="9"/>
            <color indexed="8"/>
            <rFont val="Tahoma"/>
            <family val="2"/>
            <charset val="186"/>
          </rPr>
          <t>#20_4_L24#</t>
        </r>
      </text>
    </comment>
    <comment ref="M25" authorId="0" shapeId="0" xr:uid="{1DB88AED-B4ED-436E-8B25-FE7B68162EC7}">
      <text>
        <r>
          <rPr>
            <b/>
            <sz val="9"/>
            <color indexed="8"/>
            <rFont val="Tahoma"/>
            <family val="2"/>
            <charset val="186"/>
          </rPr>
          <t>#20_4_M24#</t>
        </r>
      </text>
    </comment>
  </commentList>
</comments>
</file>

<file path=xl/sharedStrings.xml><?xml version="1.0" encoding="utf-8"?>
<sst xmlns="http://schemas.openxmlformats.org/spreadsheetml/2006/main" count="477" uniqueCount="292">
  <si>
    <t/>
  </si>
  <si>
    <t>Eil. Nr.</t>
  </si>
  <si>
    <t>Finansavimo sumos</t>
  </si>
  <si>
    <t>Finansavimo sumų likutis ataskaitinio laikotarpio pradžioje</t>
  </si>
  <si>
    <t>Per ataskaitinį laikotarpį</t>
  </si>
  <si>
    <t>Finansavimo sumų likutis ataskaitinio laikotarpio pabaigoje</t>
  </si>
  <si>
    <r>
      <t xml:space="preserve"> Finansavimo sumos (gautos), išskyrus neatlygintinai gautą turtą</t>
    </r>
    <r>
      <rPr>
        <b/>
        <strike/>
        <sz val="11"/>
        <rFont val="Times New Roman"/>
        <family val="1"/>
        <charset val="186"/>
      </rPr>
      <t xml:space="preserve"> </t>
    </r>
  </si>
  <si>
    <t>Neatlygintinai gautas turtas</t>
  </si>
  <si>
    <t>Perduota kitiems viešojo sektoriaus subjektams</t>
  </si>
  <si>
    <t>Finansavimo sumų sumažėjimas dėl turto pardavimo</t>
  </si>
  <si>
    <t>Finansavimo sumų sumažėjimas dėl jų panaudojimo savo veiklai</t>
  </si>
  <si>
    <t>Finansavimo sumų sumažėjimas dėl jų perdavimo ne viešojo sektoriaus subjektams</t>
  </si>
  <si>
    <t>Finansavimo sumos (grąžintos)</t>
  </si>
  <si>
    <t xml:space="preserve"> Finansavimo sumų (gautinų) pasikeitimas</t>
  </si>
  <si>
    <t>11</t>
  </si>
  <si>
    <t>1.</t>
  </si>
  <si>
    <t>1.1.</t>
  </si>
  <si>
    <t>nepiniginiam turtui įsigyti</t>
  </si>
  <si>
    <t>0</t>
  </si>
  <si>
    <t>1.2.</t>
  </si>
  <si>
    <t>kitoms išlaidoms kompensuoti</t>
  </si>
  <si>
    <t>2.</t>
  </si>
  <si>
    <t>2.1.</t>
  </si>
  <si>
    <t>2.2.</t>
  </si>
  <si>
    <t>3.</t>
  </si>
  <si>
    <t>3.1.</t>
  </si>
  <si>
    <t>3.2.</t>
  </si>
  <si>
    <t>4.</t>
  </si>
  <si>
    <t>4.1.</t>
  </si>
  <si>
    <t>4.2.</t>
  </si>
  <si>
    <t>5.</t>
  </si>
  <si>
    <t>Iš viso finansavimo sumų</t>
  </si>
  <si>
    <t>(vardas ir pavardė)</t>
  </si>
  <si>
    <t>(parašas)</t>
  </si>
  <si>
    <t>Viktorija Kaprizkina</t>
  </si>
  <si>
    <t>IŠ VISO FINANSAVIMO SUMŲ, ĮSIPAREIGOJIMŲ, GRYNOJO TURTO IR MAŽUMOS DALIES:</t>
  </si>
  <si>
    <t>Sukauptas perviršis ar deficitas</t>
  </si>
  <si>
    <t>Nuosavybės metodo įtaka</t>
  </si>
  <si>
    <t>Kiti rezervai</t>
  </si>
  <si>
    <t>Tikrosios vertės rezervas</t>
  </si>
  <si>
    <t>Rezervai</t>
  </si>
  <si>
    <t>Dalininkų kapitalas</t>
  </si>
  <si>
    <t>GRYNASIS TURTAS</t>
  </si>
  <si>
    <t>Kiti trumpalaikiai įsipareigojimai</t>
  </si>
  <si>
    <t>Su darbo santykiais susiję įsipareigojimai</t>
  </si>
  <si>
    <t>Tiekėjams mokėtinos sumos</t>
  </si>
  <si>
    <t>Trumpalaikiai įsipareigojimai</t>
  </si>
  <si>
    <t>Kiti ilgalaikiai įsipareigojimai</t>
  </si>
  <si>
    <t>Ilgalaikiai įsipareigojimai</t>
  </si>
  <si>
    <t>ĮSIPAREIGOJIMAI</t>
  </si>
  <si>
    <t>Iš Europos Sąjungos, užsienio valstybių ir tarptautinių organizacijų</t>
  </si>
  <si>
    <t>Iš savivaldybės biudžeto</t>
  </si>
  <si>
    <t xml:space="preserve">Iš valstybės biudžeto </t>
  </si>
  <si>
    <t>FINANSAVIMO SUMOS</t>
  </si>
  <si>
    <t>IŠ VISO TURTO:</t>
  </si>
  <si>
    <t>Pinigai ir pinigų ekvivalentai</t>
  </si>
  <si>
    <t>Trumpalaikės investicijos</t>
  </si>
  <si>
    <t>Kitos gautinos sumos</t>
  </si>
  <si>
    <t>Gautinos sumos už turto naudojimą, parduotas prekes, turtą, paslaugas</t>
  </si>
  <si>
    <t>Gautinos finansavimo sumos</t>
  </si>
  <si>
    <r>
      <t>Per vienus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metus gautinos sumos</t>
    </r>
  </si>
  <si>
    <t>Atsargos</t>
  </si>
  <si>
    <t>TRUMPALAIKIS TURTAS</t>
  </si>
  <si>
    <t>BIOLOGINIS TURTAS</t>
  </si>
  <si>
    <t>Kitas ilgalaikis turtas</t>
  </si>
  <si>
    <t>Mineraliniai ištekliai</t>
  </si>
  <si>
    <t>Ilgalaikis finansinis turtas</t>
  </si>
  <si>
    <t>Kultūros ir kitos vertybės</t>
  </si>
  <si>
    <t>Baldai, biuro įranga ir kitas ilgalaikis materialusis turtas</t>
  </si>
  <si>
    <t>Transporto priemonės</t>
  </si>
  <si>
    <t>Mašinos ir įrenginiai</t>
  </si>
  <si>
    <t>Kiti statiniai</t>
  </si>
  <si>
    <t>Infrastruktūros statiniai</t>
  </si>
  <si>
    <t>Pastatai</t>
  </si>
  <si>
    <t>Žemė</t>
  </si>
  <si>
    <t>Ilgalaikis materialusis turtas</t>
  </si>
  <si>
    <t>Kitas nematerialusis turtas</t>
  </si>
  <si>
    <t>Programinė įranga ir jos licencijos</t>
  </si>
  <si>
    <t>Plėtros darbai</t>
  </si>
  <si>
    <t>Nematerialusis turtas</t>
  </si>
  <si>
    <t>ILGALAIKIS TURTAS</t>
  </si>
  <si>
    <t>Paskutinė ataskaitinio laikotarpio diena</t>
  </si>
  <si>
    <t>Paskutinė praėjusio ataskaitinio laikotarpio diena</t>
  </si>
  <si>
    <t xml:space="preserve">Pastabos Nr. </t>
  </si>
  <si>
    <t>Straipsniai</t>
  </si>
  <si>
    <t>(data)</t>
  </si>
  <si>
    <t>FINANSINĖS BŪKLĖS ATASKAITA</t>
  </si>
  <si>
    <t xml:space="preserve">  (parašas)</t>
  </si>
  <si>
    <t>GRYNASIS PERVIRŠIS AR DEFICITAS</t>
  </si>
  <si>
    <t>NUOSAVYBĖS METODO ĮTAKA</t>
  </si>
  <si>
    <t>PELNO MOKESTIS</t>
  </si>
  <si>
    <t>APSKAITOS POLITIKOS KEITIMO IR ESMINIŲ APSKAITOS KLAIDŲ TAISYMO ĮTAKA</t>
  </si>
  <si>
    <t>KITOS VEIKLOS REZULTATAS</t>
  </si>
  <si>
    <t>PAGRINDINĖS VEIKLOS PERVIRŠIS AR DEFICITAS</t>
  </si>
  <si>
    <t xml:space="preserve">Kitos </t>
  </si>
  <si>
    <t>kitų paslaugų</t>
  </si>
  <si>
    <t>finansavimo</t>
  </si>
  <si>
    <t>nuomos</t>
  </si>
  <si>
    <t>socialinių išmokų</t>
  </si>
  <si>
    <t>SUNAUDOTŲ IR PARDUOTŲ ATSARGŲ SAVIKAINA</t>
  </si>
  <si>
    <t>NUVERTĖJIMO IR NURAŠYTŲ SUMŲ</t>
  </si>
  <si>
    <t>PAPRASTOJO Remonto IR EKSPLOATAVIMO</t>
  </si>
  <si>
    <t xml:space="preserve">Kvalifikacijos kėlimo </t>
  </si>
  <si>
    <t xml:space="preserve">Transporto </t>
  </si>
  <si>
    <t xml:space="preserve">Komandiruočių </t>
  </si>
  <si>
    <t>KOMUNALINIŲ PASLAUGŲ IR ryšių</t>
  </si>
  <si>
    <t>Nusidėvėjimo ir amortizacijos</t>
  </si>
  <si>
    <t xml:space="preserve">Darbo užmokesčio ir socialinio draudimo </t>
  </si>
  <si>
    <t>PAGRINDINĖS VEIKLOS SĄNAUDOS</t>
  </si>
  <si>
    <t>MOKESČIŲ IR SOCIALINIŲ ĮMOKŲ PAJAMOS</t>
  </si>
  <si>
    <t>Iš kitų finansavimo šaltinių</t>
  </si>
  <si>
    <t>Iš ES, užsienio valstybių ir tarptautinių organizacijų lėšų</t>
  </si>
  <si>
    <t xml:space="preserve">Iš savivaldybių biudžetų </t>
  </si>
  <si>
    <t>FINANSAVIMO PAJAMOS</t>
  </si>
  <si>
    <t>PAGRINDINĖS VEIKLOS PAJAMOS</t>
  </si>
  <si>
    <t>Ataskaitinis laikotarpis</t>
  </si>
  <si>
    <t>Pastabos Nr.</t>
  </si>
  <si>
    <t>VEIKLOS REZULTATŲ ATASKAITA</t>
  </si>
  <si>
    <t>2-ojo viešojo sektoriaus apskaitos ir finansinės atskaitomybės standarto „Finansinės būklės ataskaita“</t>
  </si>
  <si>
    <t>1 priedas</t>
  </si>
  <si>
    <t>(Finansinės būklės ataskaitos forma)</t>
  </si>
  <si>
    <r>
      <t>(viešojo sektoriaus subjektų grupės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pavadinimas)</t>
    </r>
  </si>
  <si>
    <t>Įm.k.188202579 Klaipėdos g. 15, Gargždai</t>
  </si>
  <si>
    <t>(viešojo sektoriaus subjekto, parengusio finansinės būklės ataskaitą, juridinio asmens kodas, adresas)</t>
  </si>
  <si>
    <t>Pateikimo valiuta ir tikslumas: eurais</t>
  </si>
  <si>
    <t>1.1.1.</t>
  </si>
  <si>
    <t>1.1.2.</t>
  </si>
  <si>
    <t>1.1.3.</t>
  </si>
  <si>
    <t>Nebaigti projektai ir išanksto sumokėtos sumos</t>
  </si>
  <si>
    <t>1.1.4.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</si>
  <si>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</si>
  <si>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</si>
  <si>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</si>
  <si>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</si>
  <si>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</si>
  <si>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</si>
  <si>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</si>
  <si>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</si>
  <si>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1.2.9.</t>
  </si>
  <si>
    <t>Nebaigta statyba ir išanksto sumokėtos sumos</t>
  </si>
  <si>
    <t>1.3.</t>
  </si>
  <si>
    <t>1.4.</t>
  </si>
  <si>
    <t>1.5.</t>
  </si>
  <si>
    <t>Iš anksto sumokėtos sumos</t>
  </si>
  <si>
    <t>3.3.</t>
  </si>
  <si>
    <t>3.3.1.</t>
  </si>
  <si>
    <t>Suteiktos paskolos</t>
  </si>
  <si>
    <t>3.3.2.</t>
  </si>
  <si>
    <t>3.3.3.</t>
  </si>
  <si>
    <t>Gautinos sumos iš biudžeto už pervestas pajamų įmokas</t>
  </si>
  <si>
    <t>3.3.4.</t>
  </si>
  <si>
    <t>3.3.5.</t>
  </si>
  <si>
    <t>3.4.</t>
  </si>
  <si>
    <t>3.5.</t>
  </si>
  <si>
    <t>5.1.</t>
  </si>
  <si>
    <t>5.2.</t>
  </si>
  <si>
    <t>5.3.</t>
  </si>
  <si>
    <t>5.4.</t>
  </si>
  <si>
    <t>Iš viešojo sektoriaus subjektų pajamų</t>
  </si>
  <si>
    <t>5.5.</t>
  </si>
  <si>
    <t>Iš fizinių ir privačių juridinių asmenų</t>
  </si>
  <si>
    <t>6.</t>
  </si>
  <si>
    <t>6.1.</t>
  </si>
  <si>
    <t>Atidėjiniai</t>
  </si>
  <si>
    <t>6.2.</t>
  </si>
  <si>
    <t>6.2.1.</t>
  </si>
  <si>
    <t>Ilgalaikiai skoliniai įsipareigojimai</t>
  </si>
  <si>
    <t>6.2.2.</t>
  </si>
  <si>
    <t>6.3.</t>
  </si>
  <si>
    <t>6.3.1.</t>
  </si>
  <si>
    <t>Trumpalaikiai skoliniai įsipareigojimai</t>
  </si>
  <si>
    <t>6.3.2.</t>
  </si>
  <si>
    <t>Mokėtinos socialinės išmokos, stipendijos, prizai ir premijos</t>
  </si>
  <si>
    <t>6.3.3.</t>
  </si>
  <si>
    <t>6.3.4.</t>
  </si>
  <si>
    <t>Mokėtinos sumos tarptautinėms institucijoms, į biudžetus ir fondus</t>
  </si>
  <si>
    <t>Kiti įsipareigojimai</t>
  </si>
  <si>
    <t>7.</t>
  </si>
  <si>
    <t>7.1.</t>
  </si>
  <si>
    <t>7.2.</t>
  </si>
  <si>
    <t>7.2.1.</t>
  </si>
  <si>
    <t>7.2.2.</t>
  </si>
  <si>
    <t>Mineralinių išteklių rezervas</t>
  </si>
  <si>
    <t>7.2.3.</t>
  </si>
  <si>
    <t>Medynų rezervas</t>
  </si>
  <si>
    <t>7.2.4.</t>
  </si>
  <si>
    <t>7.3.</t>
  </si>
  <si>
    <t>7.3.1.</t>
  </si>
  <si>
    <t>Viešojo sektoriaus subjektų sukauptas perviršis ar deficitas be nuosavybės metodo įtakos</t>
  </si>
  <si>
    <t>7.3.2.</t>
  </si>
  <si>
    <t>8.</t>
  </si>
  <si>
    <r>
      <t>Pastaba.</t>
    </r>
    <r>
      <rPr>
        <sz val="10"/>
        <rFont val="Times New Roman"/>
        <family val="1"/>
        <charset val="186"/>
      </rPr>
      <t xml:space="preserve"> Forma pildoma rengiant viešojo sektoriaus subjektų, išskyrus išteklių fondus, mokesčių fondus ir fondų fondus, finansinės būklės ataskaitą. </t>
    </r>
  </si>
  <si>
    <t>Aurelija Butkutė-Norkevičienė</t>
  </si>
  <si>
    <t>(pareigų pavadinimas)</t>
  </si>
  <si>
    <t xml:space="preserve">(pareigų pavadinimas)                   </t>
  </si>
  <si>
    <t xml:space="preserve">3-iojo viešojo sektoriaus apskaitos ir finansinės atskaitomybės standarto „Veiklos rezultatų ataskaita“ </t>
  </si>
  <si>
    <t xml:space="preserve">                              1 priedas</t>
  </si>
  <si>
    <t>(Veiklos rezultatų ataskaitos forma)</t>
  </si>
  <si>
    <t>(viešojo sektoriaus subjekto pavadinimas)</t>
  </si>
  <si>
    <t>(viešojo sektoriaus subjekto, parengusio veiklos rezultatų ataskaitą, juridinio asmens kodas, adresas)</t>
  </si>
  <si>
    <t>PAJAMOS</t>
  </si>
  <si>
    <t xml:space="preserve">    Iš valstybės biudžeto </t>
  </si>
  <si>
    <t xml:space="preserve">    Iš savivaldybių biudžeto</t>
  </si>
  <si>
    <t xml:space="preserve">    Iš Europos Sąjungos, užsienio valstybių ir tarptautinių organizacijų lėšų</t>
  </si>
  <si>
    <t xml:space="preserve">    Iš viešojo sektoriaus subjektų pajamų</t>
  </si>
  <si>
    <t>1.1.5.</t>
  </si>
  <si>
    <t xml:space="preserve">    Iš fizinių ir privačių juridinių asmenų</t>
  </si>
  <si>
    <t>KITOS PAJAMOS</t>
  </si>
  <si>
    <t xml:space="preserve">    Rinkliavų ir žyminio mokesčio pajamos</t>
  </si>
  <si>
    <t>1.2.1.1.</t>
  </si>
  <si>
    <t xml:space="preserve">    Rinkliavų pajamos</t>
  </si>
  <si>
    <t>1.2.1.2.</t>
  </si>
  <si>
    <t xml:space="preserve">    Įskaitytas žyminis mokestis</t>
  </si>
  <si>
    <t>1.2.1.3.</t>
  </si>
  <si>
    <t xml:space="preserve">    Grąžintinas žyminis mokestis </t>
  </si>
  <si>
    <t>Prekių pardavimo ir paslaugų pajamos</t>
  </si>
  <si>
    <t>1.2.2.1.</t>
  </si>
  <si>
    <t xml:space="preserve">    Prekių pardavimo ir paslaugų, apmokamų viešojo sektoriaus subjektų lėšomis, pajamos</t>
  </si>
  <si>
    <t>1.2.2.2.</t>
  </si>
  <si>
    <t xml:space="preserve">    Kitų prekių pardavimo ir paslaugų pajamos</t>
  </si>
  <si>
    <t xml:space="preserve">    Baudų, konfiskuoto turto ir netesybų pajamos</t>
  </si>
  <si>
    <t xml:space="preserve">    Finansinės ir investicinės veiklos pajamos</t>
  </si>
  <si>
    <t xml:space="preserve">    Kitos </t>
  </si>
  <si>
    <t xml:space="preserve">    Negrąžintinai pervestinos į biudžetus, išteklių fondus pajamos</t>
  </si>
  <si>
    <t>SĄNAUDOS</t>
  </si>
  <si>
    <t xml:space="preserve">2.1. </t>
  </si>
  <si>
    <t>SU DARBO SANTYKIAIS SUSIJUSIŲ IŠMOKŲ SĄNAUDOS</t>
  </si>
  <si>
    <t>2.1.1.</t>
  </si>
  <si>
    <t xml:space="preserve">    Darbo užmokesčio ir socialinio draudimo sąnaudos</t>
  </si>
  <si>
    <t>2.1.2.</t>
  </si>
  <si>
    <t xml:space="preserve">    Socialinių ir kitų išmokų darbuotojams sąnaudos</t>
  </si>
  <si>
    <t>PREKIŲ IR PASLAUGŲ SĄNAUDOS</t>
  </si>
  <si>
    <t>2.2.1.</t>
  </si>
  <si>
    <t xml:space="preserve">    Prekių ir paslaugų sąnaudos veiklai</t>
  </si>
  <si>
    <t>2.2.2.</t>
  </si>
  <si>
    <t xml:space="preserve">    Prekių ir paslaugų sąnaudos viešajam ūkiui</t>
  </si>
  <si>
    <t>2.2.3.</t>
  </si>
  <si>
    <t xml:space="preserve">    Prekių pardavimo sąnaudos</t>
  </si>
  <si>
    <t>2.3.</t>
  </si>
  <si>
    <t>NUSIDĖVĖJIMO IR AMORTIZACIJOS SĄNAUDOS</t>
  </si>
  <si>
    <t>2.4.</t>
  </si>
  <si>
    <t>NUVERTĖJIMO IR NURAŠYTŲ SUMŲ SĄNAUDOS</t>
  </si>
  <si>
    <t>2.5.</t>
  </si>
  <si>
    <t>SOCIALINIŲ IŠMOKŲ, STIPENDIJŲ, PRIZŲ IR PREMIJŲ SĄNAUDOS</t>
  </si>
  <si>
    <t>2.6.</t>
  </si>
  <si>
    <t>FINANSAVIMO SĄNAUDOS</t>
  </si>
  <si>
    <t>2.7.</t>
  </si>
  <si>
    <t>FINANSINĖS IR INVESTICINĖS VEIKLOS SĄNAUDOS</t>
  </si>
  <si>
    <t>2.8.</t>
  </si>
  <si>
    <t>MOKESČIAI EUROPOS SĄJUNGAI IR KITOMS TARPTAUTINĖMS ORGANIZACIJOMS</t>
  </si>
  <si>
    <t>2.9.</t>
  </si>
  <si>
    <t>KITOS SĄNAUDOS</t>
  </si>
  <si>
    <t>2.10.</t>
  </si>
  <si>
    <t>KAPITALIZUOTOS TURTO KŪRIMO (GAMYBOS) IŠLAIDOS</t>
  </si>
  <si>
    <t>PERVIRŠIS AR DEFICITAS IŠ VYKDOMOS VEIKLOS</t>
  </si>
  <si>
    <t xml:space="preserve">4. </t>
  </si>
  <si>
    <r>
      <t>Pastaba</t>
    </r>
    <r>
      <rPr>
        <sz val="9"/>
        <rFont val="Times New Roman"/>
        <family val="1"/>
        <charset val="186"/>
      </rPr>
      <t>. Forma pildoma rengiant viešojo sektoriaus subjektų, išskyrus išteklių fondus, mokesčių fondus ir fondų fondus, veiklos rezultatų ataskaitą.</t>
    </r>
  </si>
  <si>
    <t xml:space="preserve">(pareigų pavadinimas)                           </t>
  </si>
  <si>
    <t xml:space="preserve">(pareigų pavadinimas)                                                                                      </t>
  </si>
  <si>
    <t>6.3.5.</t>
  </si>
  <si>
    <t>6.3.5.1.</t>
  </si>
  <si>
    <t>6.3.5.2.</t>
  </si>
  <si>
    <t>P03</t>
  </si>
  <si>
    <t>P04</t>
  </si>
  <si>
    <t>P08</t>
  </si>
  <si>
    <t>P09</t>
  </si>
  <si>
    <t>P10</t>
  </si>
  <si>
    <t>P11</t>
  </si>
  <si>
    <t>P12</t>
  </si>
  <si>
    <t>P15</t>
  </si>
  <si>
    <t>P17</t>
  </si>
  <si>
    <t>P18</t>
  </si>
  <si>
    <t>20-ojo viešojo sektoriaus apskaitos ir finansinės
atskaitomybės standarto  „Finansavimo sumos“</t>
  </si>
  <si>
    <t>2 priedas</t>
  </si>
  <si>
    <t>(Informacijos apie finansavimo sumas pagal šaltinį, tikslinę paskirtį ir jų pokyčius forma)</t>
  </si>
  <si>
    <t>INFORMACIJA APIE FINANSAVIMO SUMAS PAGAL ŠALTINĮ, TIKSLINĘ PASKIRTĮ IR JŲ POKYČIUS</t>
  </si>
  <si>
    <t>Finansavimo sumų pergrupavimas</t>
  </si>
  <si>
    <t>Iš valstybės biudžeto:</t>
  </si>
  <si>
    <t>Iš savivaldybės biudžeto:</t>
  </si>
  <si>
    <t>Iš Europos Sąjungos, užsienio valstybių ir tarptautinių organizacijų:</t>
  </si>
  <si>
    <t>Iš viešojo sektoriaus subjektų pajamų:</t>
  </si>
  <si>
    <t>Iš fizinių ir privačių juridinių asmenų:</t>
  </si>
  <si>
    <r>
      <t>Pastabos:</t>
    </r>
    <r>
      <rPr>
        <sz val="11"/>
        <rFont val="Times New Roman"/>
        <family val="1"/>
        <charset val="186"/>
      </rPr>
      <t xml:space="preserve">
1. Lentelės 5 skiltyje „Finansavimo sumų pergrupavimas“ rodomas finansavimo sumų pergrupavimas, praėjusio ataskaitinio laikotarpio klaidų taisymas, valiutos kurso įtaka pinigų likučiams, susijusiems su finansavimo sumomis, finansavimo sumų dalis, pagal 26-ojo viešojo sektoriaus apskaitos ir finansinės atskaitomybės standarto „Fondų apskaita ir finansinių ataskaitų rinkinys“, patvirtinto Lietuvos Respublikos finansų ministro 2007 m. gruodžio 7 d. įsakymu Nr. 1K-357 „Dėl 26-ojo viešojo sektoriaus apskaitos ir finansinės atskaitomybės standarto patvirtinimo“, 24 punktą pripažinta valstybės iždo finansavimo pajamomis.
2. Lentelės 1 punkte „Iš valstybės biudžeto“ rodomos finansavimo sumos iš valstybės biudžeto, išskyrus valstybės biudžeto asignavimų dalį, gautą iš Europos Sąjungos, užsienio valstybių ir tarptautinių organizacijų.
3. Lentelės 2 punkte „Iš savivaldybės biudžeto“ rodomos finansavimo sumos, iš savivaldybės biudžeto, išskyrus savivaldybės biudžeto asignavimų dalį, gautą iš Europos Sąjungos, užsienio valstybių ir tarptautinių organizacijų.
4. Lentelės 3 punkte „Iš Europos Sąjungos, užsienio valstybių ir tarptautinių organizacijų“ rodomos sumos iš šių šaltinių, neįskaitant finansavimo sumų iš valstybės ar savivaldybės biudžetų Europos Sąjungos projektams finansuoti.</t>
    </r>
  </si>
  <si>
    <t>PAGAL  2026-06-30 D. DUOMENIS</t>
  </si>
  <si>
    <t>P21</t>
  </si>
  <si>
    <t>P22</t>
  </si>
  <si>
    <t>Jono Lankučio viešoji biblioteka</t>
  </si>
  <si>
    <t>2026-07-28  Nr.____</t>
  </si>
  <si>
    <t>Direktorė</t>
  </si>
  <si>
    <r>
      <rPr>
        <u/>
        <sz val="10"/>
        <rFont val="Times New Roman"/>
        <family val="1"/>
      </rPr>
      <t>Biudžetinių įstaigų centralizuotos apskaitos skyriaus vedėja</t>
    </r>
    <r>
      <rPr>
        <sz val="10"/>
        <rFont val="Times New Roman"/>
        <family val="1"/>
        <charset val="186"/>
      </rPr>
      <t xml:space="preserve">                                    </t>
    </r>
  </si>
  <si>
    <t xml:space="preserve"> Jono Lankučio viešoji biblioteka</t>
  </si>
  <si>
    <t>Biudžetinių įstaigų centralizuotos apskaitos skyriaus vedėja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</si>
</sst>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color indexed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Arial"/>
      <family val="2"/>
      <charset val="186"/>
    </font>
    <font>
      <b/>
      <strike/>
      <sz val="11"/>
      <name val="Times New Roman"/>
      <family val="1"/>
      <charset val="186"/>
    </font>
    <font>
      <b/>
      <sz val="9"/>
      <color indexed="8"/>
      <name val="Tahoma"/>
      <family val="2"/>
      <charset val="186"/>
    </font>
    <font>
      <sz val="10"/>
      <name val="Arial"/>
      <family val="2"/>
    </font>
    <font>
      <strike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u/>
      <sz val="10"/>
      <name val="Times New Roman"/>
      <family val="1"/>
      <charset val="186"/>
    </font>
    <font>
      <sz val="9"/>
      <name val="Times New Roman"/>
      <family val="1"/>
      <charset val="186"/>
    </font>
    <font>
      <i/>
      <sz val="11"/>
      <name val="TimesNewRoman,Bold"/>
    </font>
    <font>
      <sz val="11"/>
      <name val="TimesNewRoman,Bold"/>
    </font>
    <font>
      <u/>
      <sz val="11"/>
      <name val="TimesNewRoman,Bold"/>
      <charset val="186"/>
    </font>
    <font>
      <b/>
      <sz val="11"/>
      <name val="TimesNewRoman,Bold"/>
    </font>
    <font>
      <sz val="12"/>
      <name val="TimesNewRoman,Bold"/>
    </font>
    <font>
      <b/>
      <sz val="12"/>
      <color indexed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Arial"/>
      <family val="2"/>
      <charset val="186"/>
    </font>
    <font>
      <sz val="9"/>
      <color indexed="8"/>
      <name val="Tahoma"/>
      <family val="2"/>
      <charset val="186"/>
    </font>
    <font>
      <sz val="11"/>
      <name val="Arial"/>
      <family val="2"/>
      <charset val="186"/>
    </font>
    <font>
      <sz val="12"/>
      <color indexed="8"/>
      <name val="TimesNewRomanPSMT"/>
    </font>
    <font>
      <b/>
      <sz val="12"/>
      <name val="Arial"/>
      <family val="2"/>
      <charset val="186"/>
    </font>
    <font>
      <u/>
      <sz val="10"/>
      <name val="Times New Roman"/>
      <family val="1"/>
    </font>
    <font>
      <sz val="1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EFDA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8" fillId="0" borderId="0"/>
  </cellStyleXfs>
  <cellXfs count="243">
    <xf numFmtId="0" fontId="0" fillId="0" borderId="0" xfId="0"/>
    <xf numFmtId="0" fontId="19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25" fillId="0" borderId="0" xfId="0" applyFont="1"/>
    <xf numFmtId="0" fontId="20" fillId="33" borderId="0" xfId="0" applyFont="1" applyFill="1" applyAlignment="1">
      <alignment vertical="center"/>
    </xf>
    <xf numFmtId="0" fontId="20" fillId="0" borderId="0" xfId="0" applyFont="1" applyAlignment="1">
      <alignment vertical="center" wrapText="1"/>
    </xf>
    <xf numFmtId="0" fontId="24" fillId="33" borderId="0" xfId="0" applyFont="1" applyFill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center" vertical="top" wrapText="1"/>
    </xf>
    <xf numFmtId="0" fontId="32" fillId="0" borderId="0" xfId="0" applyFont="1" applyAlignment="1">
      <alignment vertical="center" wrapText="1"/>
    </xf>
    <xf numFmtId="0" fontId="40" fillId="33" borderId="0" xfId="0" applyFont="1" applyFill="1" applyAlignment="1">
      <alignment horizontal="center" vertical="center" wrapText="1"/>
    </xf>
    <xf numFmtId="0" fontId="40" fillId="33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42" fillId="0" borderId="0" xfId="0" applyFont="1" applyAlignment="1">
      <alignment vertical="center"/>
    </xf>
    <xf numFmtId="0" fontId="22" fillId="0" borderId="0" xfId="0" applyFont="1"/>
    <xf numFmtId="0" fontId="24" fillId="33" borderId="0" xfId="0" applyFont="1" applyFill="1" applyAlignment="1">
      <alignment horizontal="center" vertical="center" wrapText="1"/>
    </xf>
    <xf numFmtId="0" fontId="20" fillId="33" borderId="0" xfId="0" applyFont="1" applyFill="1" applyAlignment="1">
      <alignment horizontal="center" vertical="center" wrapText="1"/>
    </xf>
    <xf numFmtId="0" fontId="20" fillId="33" borderId="0" xfId="0" applyFont="1" applyFill="1" applyAlignment="1">
      <alignment vertical="center" wrapText="1"/>
    </xf>
    <xf numFmtId="0" fontId="20" fillId="33" borderId="0" xfId="0" applyFont="1" applyFill="1" applyAlignment="1">
      <alignment horizontal="left" vertical="center" wrapText="1"/>
    </xf>
    <xf numFmtId="0" fontId="34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left" vertical="center" wrapText="1"/>
    </xf>
    <xf numFmtId="4" fontId="21" fillId="34" borderId="15" xfId="0" applyNumberFormat="1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4" fontId="22" fillId="0" borderId="15" xfId="0" applyNumberFormat="1" applyFont="1" applyBorder="1" applyAlignment="1">
      <alignment horizontal="center" vertical="center" wrapText="1"/>
    </xf>
    <xf numFmtId="14" fontId="19" fillId="0" borderId="0" xfId="0" applyNumberFormat="1" applyFont="1" applyAlignment="1">
      <alignment vertical="center"/>
    </xf>
    <xf numFmtId="0" fontId="24" fillId="0" borderId="19" xfId="0" applyFont="1" applyBorder="1" applyAlignment="1">
      <alignment horizontal="center" vertical="center" wrapText="1"/>
    </xf>
    <xf numFmtId="49" fontId="24" fillId="33" borderId="20" xfId="0" applyNumberFormat="1" applyFont="1" applyFill="1" applyBorder="1" applyAlignment="1">
      <alignment horizontal="center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 wrapText="1"/>
    </xf>
    <xf numFmtId="0" fontId="24" fillId="34" borderId="19" xfId="0" applyFont="1" applyFill="1" applyBorder="1" applyAlignment="1">
      <alignment horizontal="center" vertical="center" wrapText="1"/>
    </xf>
    <xf numFmtId="0" fontId="24" fillId="34" borderId="19" xfId="0" applyFont="1" applyFill="1" applyBorder="1" applyAlignment="1">
      <alignment horizontal="left" vertical="center"/>
    </xf>
    <xf numFmtId="0" fontId="24" fillId="34" borderId="20" xfId="0" applyFont="1" applyFill="1" applyBorder="1" applyAlignment="1">
      <alignment horizontal="left" vertical="center"/>
    </xf>
    <xf numFmtId="0" fontId="24" fillId="34" borderId="20" xfId="0" applyFont="1" applyFill="1" applyBorder="1" applyAlignment="1">
      <alignment horizontal="left" vertical="center" wrapText="1"/>
    </xf>
    <xf numFmtId="2" fontId="24" fillId="34" borderId="19" xfId="0" applyNumberFormat="1" applyFont="1" applyFill="1" applyBorder="1" applyAlignment="1">
      <alignment horizontal="right" vertical="center"/>
    </xf>
    <xf numFmtId="0" fontId="20" fillId="33" borderId="23" xfId="0" applyFont="1" applyFill="1" applyBorder="1" applyAlignment="1">
      <alignment horizontal="left" vertical="center"/>
    </xf>
    <xf numFmtId="0" fontId="29" fillId="33" borderId="24" xfId="0" applyFont="1" applyFill="1" applyBorder="1" applyAlignment="1">
      <alignment horizontal="left" vertical="center"/>
    </xf>
    <xf numFmtId="0" fontId="29" fillId="33" borderId="24" xfId="0" applyFont="1" applyFill="1" applyBorder="1" applyAlignment="1">
      <alignment horizontal="left" vertical="center" wrapText="1"/>
    </xf>
    <xf numFmtId="2" fontId="20" fillId="33" borderId="23" xfId="0" applyNumberFormat="1" applyFont="1" applyFill="1" applyBorder="1" applyAlignment="1">
      <alignment horizontal="right" vertical="center"/>
    </xf>
    <xf numFmtId="0" fontId="20" fillId="33" borderId="20" xfId="0" applyFont="1" applyFill="1" applyBorder="1" applyAlignment="1">
      <alignment horizontal="left" vertical="center"/>
    </xf>
    <xf numFmtId="0" fontId="20" fillId="33" borderId="22" xfId="0" applyFont="1" applyFill="1" applyBorder="1" applyAlignment="1">
      <alignment horizontal="left" vertical="center"/>
    </xf>
    <xf numFmtId="0" fontId="20" fillId="33" borderId="22" xfId="0" applyFont="1" applyFill="1" applyBorder="1" applyAlignment="1">
      <alignment horizontal="left" vertical="center" wrapText="1"/>
    </xf>
    <xf numFmtId="0" fontId="20" fillId="33" borderId="21" xfId="0" applyFont="1" applyFill="1" applyBorder="1" applyAlignment="1">
      <alignment horizontal="left" vertical="center" wrapText="1"/>
    </xf>
    <xf numFmtId="0" fontId="20" fillId="33" borderId="25" xfId="0" applyFont="1" applyFill="1" applyBorder="1" applyAlignment="1">
      <alignment horizontal="center" vertical="center" wrapText="1"/>
    </xf>
    <xf numFmtId="0" fontId="20" fillId="33" borderId="26" xfId="0" applyFont="1" applyFill="1" applyBorder="1" applyAlignment="1">
      <alignment horizontal="left" vertical="center"/>
    </xf>
    <xf numFmtId="0" fontId="20" fillId="33" borderId="27" xfId="0" applyFont="1" applyFill="1" applyBorder="1" applyAlignment="1">
      <alignment horizontal="left" vertical="center"/>
    </xf>
    <xf numFmtId="0" fontId="20" fillId="33" borderId="27" xfId="0" applyFont="1" applyFill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 wrapText="1"/>
    </xf>
    <xf numFmtId="0" fontId="20" fillId="33" borderId="19" xfId="0" applyFont="1" applyFill="1" applyBorder="1" applyAlignment="1">
      <alignment horizontal="left" vertical="center"/>
    </xf>
    <xf numFmtId="0" fontId="20" fillId="33" borderId="19" xfId="0" applyFont="1" applyFill="1" applyBorder="1" applyAlignment="1">
      <alignment horizontal="left" vertical="center" wrapText="1"/>
    </xf>
    <xf numFmtId="0" fontId="20" fillId="33" borderId="20" xfId="0" applyFont="1" applyFill="1" applyBorder="1" applyAlignment="1">
      <alignment horizontal="left" vertical="center" wrapText="1"/>
    </xf>
    <xf numFmtId="2" fontId="24" fillId="34" borderId="23" xfId="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left" vertical="center"/>
    </xf>
    <xf numFmtId="0" fontId="20" fillId="0" borderId="19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left" vertical="center"/>
    </xf>
    <xf numFmtId="0" fontId="20" fillId="0" borderId="28" xfId="0" applyFont="1" applyBorder="1" applyAlignment="1">
      <alignment horizontal="left" vertical="center"/>
    </xf>
    <xf numFmtId="0" fontId="20" fillId="0" borderId="28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 wrapText="1"/>
    </xf>
    <xf numFmtId="0" fontId="24" fillId="35" borderId="19" xfId="0" applyFont="1" applyFill="1" applyBorder="1" applyAlignment="1">
      <alignment horizontal="center" vertical="center" wrapText="1"/>
    </xf>
    <xf numFmtId="0" fontId="24" fillId="35" borderId="26" xfId="0" applyFont="1" applyFill="1" applyBorder="1" applyAlignment="1">
      <alignment horizontal="left" vertical="center"/>
    </xf>
    <xf numFmtId="0" fontId="20" fillId="35" borderId="27" xfId="0" applyFont="1" applyFill="1" applyBorder="1" applyAlignment="1">
      <alignment horizontal="left" vertical="center"/>
    </xf>
    <xf numFmtId="0" fontId="20" fillId="35" borderId="27" xfId="0" applyFont="1" applyFill="1" applyBorder="1" applyAlignment="1">
      <alignment horizontal="left" vertical="center" wrapText="1"/>
    </xf>
    <xf numFmtId="2" fontId="24" fillId="35" borderId="23" xfId="0" applyNumberFormat="1" applyFont="1" applyFill="1" applyBorder="1" applyAlignment="1">
      <alignment horizontal="right" vertical="center"/>
    </xf>
    <xf numFmtId="0" fontId="24" fillId="34" borderId="19" xfId="0" applyFont="1" applyFill="1" applyBorder="1" applyAlignment="1">
      <alignment horizontal="left" vertical="center" wrapText="1"/>
    </xf>
    <xf numFmtId="0" fontId="20" fillId="33" borderId="24" xfId="0" applyFont="1" applyFill="1" applyBorder="1" applyAlignment="1">
      <alignment horizontal="left" vertical="center"/>
    </xf>
    <xf numFmtId="0" fontId="20" fillId="33" borderId="24" xfId="0" applyFont="1" applyFill="1" applyBorder="1" applyAlignment="1">
      <alignment horizontal="left" vertical="center" wrapText="1"/>
    </xf>
    <xf numFmtId="0" fontId="29" fillId="33" borderId="20" xfId="0" applyFont="1" applyFill="1" applyBorder="1" applyAlignment="1">
      <alignment horizontal="left" vertical="center"/>
    </xf>
    <xf numFmtId="0" fontId="29" fillId="33" borderId="21" xfId="0" applyFont="1" applyFill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/>
    </xf>
    <xf numFmtId="0" fontId="20" fillId="0" borderId="27" xfId="0" applyFont="1" applyBorder="1" applyAlignment="1">
      <alignment horizontal="left" vertical="center"/>
    </xf>
    <xf numFmtId="0" fontId="20" fillId="0" borderId="27" xfId="0" applyFont="1" applyBorder="1" applyAlignment="1">
      <alignment horizontal="left" vertical="center" wrapText="1"/>
    </xf>
    <xf numFmtId="0" fontId="20" fillId="33" borderId="24" xfId="0" applyFont="1" applyFill="1" applyBorder="1" applyAlignment="1">
      <alignment horizontal="center" vertical="center" wrapText="1"/>
    </xf>
    <xf numFmtId="0" fontId="20" fillId="33" borderId="28" xfId="0" applyFont="1" applyFill="1" applyBorder="1" applyAlignment="1">
      <alignment horizontal="left" vertical="center"/>
    </xf>
    <xf numFmtId="0" fontId="20" fillId="33" borderId="17" xfId="0" applyFont="1" applyFill="1" applyBorder="1" applyAlignment="1">
      <alignment horizontal="left" vertical="center"/>
    </xf>
    <xf numFmtId="2" fontId="20" fillId="33" borderId="19" xfId="0" applyNumberFormat="1" applyFont="1" applyFill="1" applyBorder="1" applyAlignment="1">
      <alignment horizontal="right" vertical="center"/>
    </xf>
    <xf numFmtId="2" fontId="20" fillId="33" borderId="29" xfId="0" applyNumberFormat="1" applyFont="1" applyFill="1" applyBorder="1" applyAlignment="1">
      <alignment horizontal="right" vertical="center"/>
    </xf>
    <xf numFmtId="0" fontId="20" fillId="0" borderId="22" xfId="0" applyFont="1" applyBorder="1"/>
    <xf numFmtId="2" fontId="20" fillId="33" borderId="26" xfId="0" applyNumberFormat="1" applyFont="1" applyFill="1" applyBorder="1" applyAlignment="1">
      <alignment horizontal="right" vertical="center"/>
    </xf>
    <xf numFmtId="0" fontId="24" fillId="34" borderId="25" xfId="0" applyFont="1" applyFill="1" applyBorder="1" applyAlignment="1">
      <alignment horizontal="left" vertical="center"/>
    </xf>
    <xf numFmtId="0" fontId="24" fillId="34" borderId="28" xfId="0" applyFont="1" applyFill="1" applyBorder="1" applyAlignment="1">
      <alignment horizontal="left" vertical="center"/>
    </xf>
    <xf numFmtId="0" fontId="24" fillId="34" borderId="28" xfId="0" applyFont="1" applyFill="1" applyBorder="1" applyAlignment="1">
      <alignment horizontal="left" vertical="center" wrapText="1"/>
    </xf>
    <xf numFmtId="0" fontId="20" fillId="33" borderId="21" xfId="0" applyFont="1" applyFill="1" applyBorder="1" applyAlignment="1">
      <alignment horizontal="left" vertical="center"/>
    </xf>
    <xf numFmtId="0" fontId="24" fillId="33" borderId="20" xfId="0" applyFont="1" applyFill="1" applyBorder="1" applyAlignment="1">
      <alignment horizontal="left" vertical="center"/>
    </xf>
    <xf numFmtId="2" fontId="24" fillId="35" borderId="19" xfId="0" applyNumberFormat="1" applyFont="1" applyFill="1" applyBorder="1" applyAlignment="1">
      <alignment horizontal="right" vertical="center"/>
    </xf>
    <xf numFmtId="0" fontId="20" fillId="33" borderId="17" xfId="0" applyFont="1" applyFill="1" applyBorder="1" applyAlignment="1">
      <alignment vertical="center" wrapText="1"/>
    </xf>
    <xf numFmtId="0" fontId="20" fillId="0" borderId="17" xfId="0" applyFont="1" applyBorder="1" applyAlignment="1">
      <alignment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16" fontId="20" fillId="33" borderId="12" xfId="0" applyNumberFormat="1" applyFont="1" applyFill="1" applyBorder="1" applyAlignment="1">
      <alignment horizontal="center" vertical="center" wrapText="1"/>
    </xf>
    <xf numFmtId="16" fontId="20" fillId="33" borderId="15" xfId="0" applyNumberFormat="1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16" fontId="24" fillId="34" borderId="15" xfId="0" applyNumberFormat="1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16" fontId="20" fillId="0" borderId="15" xfId="0" applyNumberFormat="1" applyFont="1" applyBorder="1" applyAlignment="1">
      <alignment horizontal="center" vertical="center"/>
    </xf>
    <xf numFmtId="0" fontId="20" fillId="35" borderId="15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16" fontId="20" fillId="33" borderId="11" xfId="0" applyNumberFormat="1" applyFont="1" applyFill="1" applyBorder="1" applyAlignment="1">
      <alignment horizontal="center" vertical="center" wrapText="1"/>
    </xf>
    <xf numFmtId="16" fontId="20" fillId="33" borderId="13" xfId="0" applyNumberFormat="1" applyFont="1" applyFill="1" applyBorder="1" applyAlignment="1">
      <alignment horizontal="center" vertical="center" wrapText="1"/>
    </xf>
    <xf numFmtId="16" fontId="20" fillId="34" borderId="10" xfId="0" applyNumberFormat="1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vertical="center" wrapText="1"/>
    </xf>
    <xf numFmtId="0" fontId="2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 indent="1"/>
    </xf>
    <xf numFmtId="0" fontId="34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20" fillId="33" borderId="0" xfId="0" applyFont="1" applyFill="1" applyAlignment="1">
      <alignment horizontal="left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20" fillId="0" borderId="17" xfId="0" applyFont="1" applyBorder="1" applyAlignment="1">
      <alignment horizontal="center" wrapText="1"/>
    </xf>
    <xf numFmtId="0" fontId="20" fillId="0" borderId="0" xfId="0" applyFont="1" applyAlignment="1">
      <alignment horizontal="left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33" borderId="0" xfId="0" applyFont="1" applyFill="1" applyAlignment="1">
      <alignment horizontal="left" vertical="top" wrapText="1"/>
    </xf>
    <xf numFmtId="0" fontId="21" fillId="33" borderId="0" xfId="0" applyFont="1" applyFill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 wrapText="1"/>
    </xf>
    <xf numFmtId="0" fontId="20" fillId="33" borderId="0" xfId="0" applyFont="1" applyFill="1" applyAlignment="1">
      <alignment horizontal="left" wrapText="1"/>
    </xf>
    <xf numFmtId="0" fontId="32" fillId="33" borderId="18" xfId="0" applyFont="1" applyFill="1" applyBorder="1" applyAlignment="1">
      <alignment horizontal="center" vertical="center" wrapText="1"/>
    </xf>
    <xf numFmtId="0" fontId="20" fillId="33" borderId="0" xfId="0" applyFont="1" applyFill="1" applyAlignment="1">
      <alignment vertical="center" wrapText="1"/>
    </xf>
    <xf numFmtId="0" fontId="24" fillId="33" borderId="0" xfId="0" applyFont="1" applyFill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24" fillId="35" borderId="20" xfId="0" applyFont="1" applyFill="1" applyBorder="1" applyAlignment="1">
      <alignment horizontal="left" vertical="center" wrapText="1"/>
    </xf>
    <xf numFmtId="0" fontId="24" fillId="35" borderId="21" xfId="0" applyFont="1" applyFill="1" applyBorder="1" applyAlignment="1">
      <alignment horizontal="left" vertical="center" wrapText="1"/>
    </xf>
    <xf numFmtId="0" fontId="24" fillId="35" borderId="22" xfId="0" applyFont="1" applyFill="1" applyBorder="1" applyAlignment="1">
      <alignment horizontal="left" vertical="center" wrapText="1"/>
    </xf>
    <xf numFmtId="0" fontId="24" fillId="33" borderId="18" xfId="0" applyFont="1" applyFill="1" applyBorder="1" applyAlignment="1">
      <alignment horizontal="left" vertical="center" wrapText="1"/>
    </xf>
    <xf numFmtId="0" fontId="45" fillId="33" borderId="0" xfId="0" applyFont="1" applyFill="1" applyAlignment="1">
      <alignment horizontal="left" wrapText="1"/>
    </xf>
    <xf numFmtId="0" fontId="31" fillId="33" borderId="0" xfId="0" applyFont="1" applyFill="1" applyAlignment="1">
      <alignment horizontal="center" vertical="center" wrapText="1"/>
    </xf>
    <xf numFmtId="0" fontId="20" fillId="33" borderId="0" xfId="0" applyFont="1" applyFill="1" applyAlignment="1">
      <alignment horizontal="center" vertical="center" wrapText="1"/>
    </xf>
    <xf numFmtId="0" fontId="30" fillId="0" borderId="17" xfId="0" applyFont="1" applyBorder="1" applyAlignment="1">
      <alignment horizontal="right" vertical="center" wrapText="1"/>
    </xf>
    <xf numFmtId="0" fontId="24" fillId="33" borderId="20" xfId="0" applyFont="1" applyFill="1" applyBorder="1" applyAlignment="1">
      <alignment horizontal="center" vertical="center" wrapText="1"/>
    </xf>
    <xf numFmtId="0" fontId="24" fillId="33" borderId="21" xfId="0" applyFont="1" applyFill="1" applyBorder="1" applyAlignment="1">
      <alignment horizontal="center" vertical="center" wrapText="1"/>
    </xf>
    <xf numFmtId="0" fontId="24" fillId="33" borderId="22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 wrapText="1"/>
    </xf>
    <xf numFmtId="0" fontId="20" fillId="33" borderId="22" xfId="0" applyFont="1" applyFill="1" applyBorder="1" applyAlignment="1">
      <alignment horizontal="center" vertical="center" wrapText="1"/>
    </xf>
    <xf numFmtId="0" fontId="20" fillId="0" borderId="21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33" borderId="20" xfId="0" applyFont="1" applyFill="1" applyBorder="1" applyAlignment="1">
      <alignment horizontal="left" vertical="center" wrapText="1"/>
    </xf>
    <xf numFmtId="0" fontId="20" fillId="33" borderId="21" xfId="0" applyFont="1" applyFill="1" applyBorder="1" applyAlignment="1">
      <alignment horizontal="left" vertical="center" wrapText="1"/>
    </xf>
    <xf numFmtId="0" fontId="20" fillId="33" borderId="22" xfId="0" applyFont="1" applyFill="1" applyBorder="1" applyAlignment="1">
      <alignment horizontal="left" vertical="center" wrapText="1"/>
    </xf>
    <xf numFmtId="0" fontId="20" fillId="33" borderId="17" xfId="0" applyFont="1" applyFill="1" applyBorder="1" applyAlignment="1">
      <alignment horizont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/>
    </xf>
    <xf numFmtId="0" fontId="34" fillId="0" borderId="31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1" fillId="34" borderId="35" xfId="0" applyFont="1" applyFill="1" applyBorder="1" applyAlignment="1">
      <alignment horizontal="center" vertical="center" wrapText="1"/>
    </xf>
    <xf numFmtId="0" fontId="21" fillId="34" borderId="35" xfId="0" applyFont="1" applyFill="1" applyBorder="1" applyAlignment="1">
      <alignment vertical="center"/>
    </xf>
    <xf numFmtId="0" fontId="21" fillId="34" borderId="32" xfId="0" applyFont="1" applyFill="1" applyBorder="1" applyAlignment="1">
      <alignment vertical="center" wrapText="1"/>
    </xf>
    <xf numFmtId="0" fontId="21" fillId="34" borderId="34" xfId="0" applyFont="1" applyFill="1" applyBorder="1" applyAlignment="1">
      <alignment vertical="center" wrapText="1"/>
    </xf>
    <xf numFmtId="0" fontId="21" fillId="34" borderId="33" xfId="0" applyFont="1" applyFill="1" applyBorder="1" applyAlignment="1">
      <alignment vertical="center" wrapText="1"/>
    </xf>
    <xf numFmtId="2" fontId="21" fillId="34" borderId="35" xfId="0" applyNumberFormat="1" applyFont="1" applyFill="1" applyBorder="1" applyAlignment="1">
      <alignment horizontal="right" vertical="center"/>
    </xf>
    <xf numFmtId="0" fontId="22" fillId="0" borderId="35" xfId="0" applyFont="1" applyBorder="1" applyAlignment="1">
      <alignment horizontal="left" vertical="center"/>
    </xf>
    <xf numFmtId="0" fontId="22" fillId="0" borderId="32" xfId="0" applyFont="1" applyBorder="1" applyAlignment="1">
      <alignment horizontal="left" vertical="center" wrapText="1"/>
    </xf>
    <xf numFmtId="0" fontId="22" fillId="0" borderId="34" xfId="0" applyFont="1" applyBorder="1" applyAlignment="1">
      <alignment horizontal="left" vertical="center" wrapText="1"/>
    </xf>
    <xf numFmtId="0" fontId="22" fillId="0" borderId="33" xfId="0" applyFont="1" applyBorder="1" applyAlignment="1">
      <alignment horizontal="left" vertical="center" wrapText="1"/>
    </xf>
    <xf numFmtId="2" fontId="22" fillId="0" borderId="35" xfId="0" applyNumberFormat="1" applyFont="1" applyBorder="1" applyAlignment="1">
      <alignment horizontal="right" vertical="center"/>
    </xf>
    <xf numFmtId="2" fontId="22" fillId="33" borderId="36" xfId="0" applyNumberFormat="1" applyFont="1" applyFill="1" applyBorder="1" applyAlignment="1">
      <alignment horizontal="right" vertical="center"/>
    </xf>
    <xf numFmtId="0" fontId="22" fillId="0" borderId="35" xfId="0" applyFont="1" applyBorder="1" applyAlignment="1">
      <alignment vertical="center"/>
    </xf>
    <xf numFmtId="0" fontId="22" fillId="0" borderId="32" xfId="0" applyFont="1" applyBorder="1" applyAlignment="1">
      <alignment vertical="center" wrapText="1"/>
    </xf>
    <xf numFmtId="0" fontId="22" fillId="0" borderId="34" xfId="0" applyFont="1" applyBorder="1" applyAlignment="1">
      <alignment vertical="center" wrapText="1"/>
    </xf>
    <xf numFmtId="0" fontId="22" fillId="0" borderId="33" xfId="0" applyFont="1" applyBorder="1" applyAlignment="1">
      <alignment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/>
    </xf>
    <xf numFmtId="0" fontId="22" fillId="0" borderId="33" xfId="0" applyFont="1" applyBorder="1" applyAlignment="1">
      <alignment horizontal="left" vertical="center"/>
    </xf>
    <xf numFmtId="0" fontId="22" fillId="0" borderId="34" xfId="0" applyFont="1" applyBorder="1" applyAlignment="1">
      <alignment vertical="center" wrapText="1"/>
    </xf>
    <xf numFmtId="0" fontId="22" fillId="0" borderId="33" xfId="0" applyFont="1" applyBorder="1" applyAlignment="1">
      <alignment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2" xfId="0" applyFont="1" applyBorder="1" applyAlignment="1">
      <alignment vertical="center" wrapText="1"/>
    </xf>
    <xf numFmtId="0" fontId="22" fillId="0" borderId="32" xfId="0" applyFont="1" applyBorder="1" applyAlignment="1">
      <alignment horizontal="left" vertical="center"/>
    </xf>
    <xf numFmtId="0" fontId="22" fillId="0" borderId="34" xfId="0" applyFont="1" applyBorder="1" applyAlignment="1">
      <alignment horizontal="left" vertical="center"/>
    </xf>
    <xf numFmtId="0" fontId="22" fillId="0" borderId="33" xfId="0" applyFont="1" applyBorder="1" applyAlignment="1">
      <alignment horizontal="left" vertical="center"/>
    </xf>
    <xf numFmtId="0" fontId="43" fillId="0" borderId="32" xfId="0" applyFont="1" applyBorder="1" applyAlignment="1">
      <alignment horizontal="left" vertical="center" wrapText="1"/>
    </xf>
    <xf numFmtId="0" fontId="43" fillId="0" borderId="34" xfId="0" applyFont="1" applyBorder="1" applyAlignment="1">
      <alignment horizontal="left" vertical="center" wrapText="1"/>
    </xf>
    <xf numFmtId="0" fontId="43" fillId="0" borderId="33" xfId="0" applyFont="1" applyBorder="1" applyAlignment="1">
      <alignment horizontal="left" vertical="center" wrapText="1"/>
    </xf>
    <xf numFmtId="0" fontId="21" fillId="0" borderId="35" xfId="0" applyFont="1" applyBorder="1" applyAlignment="1">
      <alignment horizontal="center" vertical="center"/>
    </xf>
    <xf numFmtId="0" fontId="21" fillId="0" borderId="35" xfId="0" applyFont="1" applyBorder="1" applyAlignment="1">
      <alignment horizontal="left" vertical="center"/>
    </xf>
    <xf numFmtId="0" fontId="21" fillId="0" borderId="32" xfId="0" applyFont="1" applyBorder="1" applyAlignment="1">
      <alignment horizontal="left" vertical="center"/>
    </xf>
    <xf numFmtId="0" fontId="21" fillId="0" borderId="34" xfId="0" applyFont="1" applyBorder="1" applyAlignment="1">
      <alignment horizontal="left" vertical="center"/>
    </xf>
    <xf numFmtId="0" fontId="21" fillId="0" borderId="33" xfId="0" applyFont="1" applyBorder="1" applyAlignment="1">
      <alignment horizontal="left" vertical="center"/>
    </xf>
    <xf numFmtId="2" fontId="21" fillId="0" borderId="35" xfId="0" applyNumberFormat="1" applyFont="1" applyBorder="1" applyAlignment="1">
      <alignment horizontal="right" vertical="center"/>
    </xf>
    <xf numFmtId="0" fontId="21" fillId="0" borderId="35" xfId="0" applyFont="1" applyBorder="1" applyAlignment="1">
      <alignment vertical="center"/>
    </xf>
    <xf numFmtId="0" fontId="21" fillId="0" borderId="32" xfId="0" applyFont="1" applyBorder="1" applyAlignment="1">
      <alignment vertical="center" wrapText="1"/>
    </xf>
    <xf numFmtId="0" fontId="21" fillId="0" borderId="34" xfId="0" applyFont="1" applyBorder="1" applyAlignment="1">
      <alignment vertical="center" wrapText="1"/>
    </xf>
    <xf numFmtId="0" fontId="21" fillId="0" borderId="33" xfId="0" applyFont="1" applyBorder="1" applyAlignment="1">
      <alignment vertical="center" wrapText="1"/>
    </xf>
    <xf numFmtId="2" fontId="21" fillId="33" borderId="36" xfId="0" applyNumberFormat="1" applyFont="1" applyFill="1" applyBorder="1" applyAlignment="1">
      <alignment horizontal="right" vertical="center"/>
    </xf>
    <xf numFmtId="0" fontId="21" fillId="0" borderId="32" xfId="0" applyFont="1" applyBorder="1" applyAlignment="1">
      <alignment vertical="center"/>
    </xf>
    <xf numFmtId="0" fontId="21" fillId="0" borderId="34" xfId="0" applyFont="1" applyBorder="1" applyAlignment="1">
      <alignment vertical="center"/>
    </xf>
    <xf numFmtId="0" fontId="21" fillId="0" borderId="33" xfId="0" applyFont="1" applyBorder="1" applyAlignment="1">
      <alignment vertical="center"/>
    </xf>
    <xf numFmtId="0" fontId="39" fillId="0" borderId="31" xfId="0" applyFont="1" applyBorder="1" applyAlignment="1">
      <alignment horizontal="left" wrapText="1"/>
    </xf>
    <xf numFmtId="0" fontId="22" fillId="0" borderId="30" xfId="0" applyFont="1" applyBorder="1" applyAlignment="1">
      <alignment horizontal="left" wrapText="1"/>
    </xf>
    <xf numFmtId="0" fontId="20" fillId="0" borderId="30" xfId="0" applyFont="1" applyBorder="1" applyAlignment="1">
      <alignment horizontal="center"/>
    </xf>
    <xf numFmtId="0" fontId="20" fillId="0" borderId="31" xfId="0" applyFont="1" applyBorder="1" applyAlignment="1">
      <alignment horizontal="center" vertical="top" wrapText="1"/>
    </xf>
    <xf numFmtId="0" fontId="20" fillId="0" borderId="30" xfId="0" applyFont="1" applyBorder="1" applyAlignment="1">
      <alignment horizontal="left" wrapText="1"/>
    </xf>
    <xf numFmtId="0" fontId="20" fillId="0" borderId="30" xfId="0" applyFont="1" applyBorder="1" applyAlignment="1">
      <alignment horizontal="left" wrapText="1"/>
    </xf>
    <xf numFmtId="0" fontId="20" fillId="0" borderId="30" xfId="0" applyFont="1" applyBorder="1" applyAlignment="1">
      <alignment horizontal="center"/>
    </xf>
    <xf numFmtId="0" fontId="21" fillId="34" borderId="19" xfId="0" applyFont="1" applyFill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</cellXfs>
  <cellStyles count="43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Įprastas" xfId="0" builtinId="0" customBuiltin="1"/>
    <cellStyle name="Įprastas 2" xfId="42" xr:uid="{2600AE78-91AE-45E7-9F3E-25B2D25D939D}"/>
    <cellStyle name="Įspėjimo tekstas" xfId="14" builtinId="11" customBuiltin="1"/>
    <cellStyle name="Išvestis" xfId="10" builtinId="21" customBuiltin="1"/>
    <cellStyle name="Įvestis" xfId="9" builtinId="20" customBuiltin="1"/>
    <cellStyle name="Neutralus" xfId="8" builtinId="28" customBuiltin="1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584BA-0C03-42DC-8349-E9EB93210DA3}">
  <dimension ref="A1:I108"/>
  <sheetViews>
    <sheetView showGridLines="0" topLeftCell="A37" zoomScaleSheetLayoutView="100" workbookViewId="0">
      <selection activeCell="B88" sqref="B88:E88"/>
    </sheetView>
  </sheetViews>
  <sheetFormatPr defaultColWidth="9.7109375" defaultRowHeight="13.35" customHeight="1"/>
  <cols>
    <col min="1" max="1" width="5.5703125" style="6" customWidth="1"/>
    <col min="2" max="2" width="10.5703125" style="6" customWidth="1"/>
    <col min="3" max="3" width="3.140625" style="21" customWidth="1"/>
    <col min="4" max="4" width="2.7109375" style="21" customWidth="1"/>
    <col min="5" max="5" width="59" style="21" customWidth="1"/>
    <col min="6" max="6" width="7.7109375" style="21" customWidth="1"/>
    <col min="7" max="8" width="12.85546875" style="6" customWidth="1"/>
    <col min="9" max="9" width="5.28515625" style="6" customWidth="1"/>
    <col min="10" max="16384" width="9.7109375" style="6"/>
  </cols>
  <sheetData>
    <row r="1" spans="1:8" ht="30" customHeight="1">
      <c r="B1" s="138" t="s">
        <v>0</v>
      </c>
      <c r="C1" s="138"/>
      <c r="D1" s="138"/>
      <c r="E1" s="138"/>
      <c r="F1" s="138"/>
      <c r="G1" s="138"/>
      <c r="H1" s="138"/>
    </row>
    <row r="2" spans="1:8" ht="12.75" customHeight="1">
      <c r="A2" s="5"/>
      <c r="E2" s="141" t="s">
        <v>118</v>
      </c>
      <c r="F2" s="141"/>
      <c r="G2" s="141"/>
      <c r="H2" s="141"/>
    </row>
    <row r="3" spans="1:8" ht="13.35" customHeight="1">
      <c r="A3" s="5"/>
      <c r="E3" s="131" t="s">
        <v>119</v>
      </c>
      <c r="F3" s="131"/>
      <c r="G3" s="131"/>
      <c r="H3" s="131"/>
    </row>
    <row r="4" spans="1:8" ht="13.35" customHeight="1">
      <c r="A4" s="5"/>
    </row>
    <row r="5" spans="1:8" ht="13.35" customHeight="1">
      <c r="A5" s="5"/>
      <c r="B5" s="139" t="s">
        <v>120</v>
      </c>
      <c r="C5" s="139"/>
      <c r="D5" s="139"/>
      <c r="E5" s="139"/>
      <c r="F5" s="139"/>
      <c r="G5" s="139"/>
      <c r="H5" s="139"/>
    </row>
    <row r="6" spans="1:8" ht="25.5" customHeight="1">
      <c r="A6" s="5"/>
      <c r="B6" s="139"/>
      <c r="C6" s="139"/>
      <c r="D6" s="139"/>
      <c r="E6" s="139"/>
      <c r="F6" s="139"/>
      <c r="G6" s="139"/>
      <c r="H6" s="139"/>
    </row>
    <row r="7" spans="1:8" ht="15.6" customHeight="1">
      <c r="A7" s="5"/>
      <c r="B7" s="140" t="s">
        <v>290</v>
      </c>
      <c r="C7" s="140"/>
      <c r="D7" s="140"/>
      <c r="E7" s="140"/>
      <c r="F7" s="140"/>
      <c r="G7" s="140"/>
      <c r="H7" s="140"/>
    </row>
    <row r="8" spans="1:8" ht="13.35" customHeight="1">
      <c r="A8" s="5"/>
      <c r="B8" s="142" t="s">
        <v>121</v>
      </c>
      <c r="C8" s="142"/>
      <c r="D8" s="142"/>
      <c r="E8" s="142"/>
      <c r="F8" s="142"/>
      <c r="G8" s="142"/>
      <c r="H8" s="142"/>
    </row>
    <row r="9" spans="1:8" ht="12.75" customHeight="1">
      <c r="A9" s="5"/>
      <c r="B9" s="140" t="s">
        <v>122</v>
      </c>
      <c r="C9" s="140"/>
      <c r="D9" s="140"/>
      <c r="E9" s="140"/>
      <c r="F9" s="140"/>
      <c r="G9" s="140"/>
      <c r="H9" s="140"/>
    </row>
    <row r="10" spans="1:8" ht="13.35" customHeight="1">
      <c r="A10" s="5"/>
      <c r="B10" s="145" t="s">
        <v>123</v>
      </c>
      <c r="C10" s="145"/>
      <c r="D10" s="145"/>
      <c r="E10" s="145"/>
      <c r="F10" s="145"/>
      <c r="G10" s="145"/>
      <c r="H10" s="145"/>
    </row>
    <row r="11" spans="1:8" ht="13.35" customHeight="1">
      <c r="A11" s="5"/>
      <c r="B11" s="13"/>
      <c r="C11" s="13"/>
      <c r="D11" s="13"/>
      <c r="E11" s="13"/>
      <c r="F11" s="13"/>
      <c r="G11" s="13"/>
      <c r="H11" s="13"/>
    </row>
    <row r="12" spans="1:8" ht="13.35" customHeight="1">
      <c r="A12" s="5"/>
      <c r="B12" s="143"/>
      <c r="C12" s="143"/>
      <c r="D12" s="143"/>
      <c r="E12" s="143"/>
      <c r="F12" s="143"/>
    </row>
    <row r="13" spans="1:8" ht="13.35" customHeight="1">
      <c r="A13" s="5"/>
      <c r="B13" s="144" t="s">
        <v>86</v>
      </c>
      <c r="C13" s="144"/>
      <c r="D13" s="144"/>
      <c r="E13" s="144"/>
      <c r="F13" s="144"/>
      <c r="G13" s="144"/>
      <c r="H13" s="144"/>
    </row>
    <row r="14" spans="1:8" ht="13.35" customHeight="1">
      <c r="A14" s="5"/>
      <c r="B14" s="144" t="s">
        <v>283</v>
      </c>
      <c r="C14" s="144"/>
      <c r="D14" s="144"/>
      <c r="E14" s="144"/>
      <c r="F14" s="144"/>
      <c r="G14" s="144"/>
      <c r="H14" s="144"/>
    </row>
    <row r="15" spans="1:8" ht="13.35" customHeight="1">
      <c r="A15" s="5"/>
      <c r="B15" s="19"/>
      <c r="C15" s="14"/>
      <c r="D15" s="14"/>
      <c r="E15" s="14"/>
      <c r="F15" s="14"/>
      <c r="G15" s="15"/>
      <c r="H15" s="15"/>
    </row>
    <row r="16" spans="1:8" ht="13.35" customHeight="1">
      <c r="A16" s="5"/>
      <c r="B16" s="151" t="s">
        <v>287</v>
      </c>
      <c r="C16" s="151"/>
      <c r="D16" s="151"/>
      <c r="E16" s="151"/>
      <c r="F16" s="151"/>
      <c r="G16" s="151"/>
      <c r="H16" s="151"/>
    </row>
    <row r="17" spans="1:8" ht="13.35" customHeight="1">
      <c r="A17" s="5"/>
      <c r="B17" s="152" t="s">
        <v>85</v>
      </c>
      <c r="C17" s="152"/>
      <c r="D17" s="152"/>
      <c r="E17" s="152"/>
      <c r="F17" s="152"/>
      <c r="G17" s="152"/>
      <c r="H17" s="152"/>
    </row>
    <row r="18" spans="1:8" ht="12.75" customHeight="1">
      <c r="A18" s="5"/>
      <c r="B18" s="19"/>
      <c r="C18" s="20"/>
      <c r="D18" s="20"/>
      <c r="E18" s="153" t="s">
        <v>124</v>
      </c>
      <c r="F18" s="153"/>
      <c r="G18" s="153"/>
      <c r="H18" s="153"/>
    </row>
    <row r="19" spans="1:8" ht="67.5" customHeight="1">
      <c r="A19" s="5"/>
      <c r="B19" s="36" t="s">
        <v>1</v>
      </c>
      <c r="C19" s="154" t="s">
        <v>84</v>
      </c>
      <c r="D19" s="155"/>
      <c r="E19" s="156"/>
      <c r="F19" s="37" t="s">
        <v>83</v>
      </c>
      <c r="G19" s="38" t="s">
        <v>81</v>
      </c>
      <c r="H19" s="38" t="s">
        <v>82</v>
      </c>
    </row>
    <row r="20" spans="1:8" ht="12.75" customHeight="1">
      <c r="A20" s="5"/>
      <c r="B20" s="39">
        <v>1</v>
      </c>
      <c r="C20" s="157">
        <v>2</v>
      </c>
      <c r="D20" s="158"/>
      <c r="E20" s="159"/>
      <c r="F20" s="40">
        <v>3</v>
      </c>
      <c r="G20" s="41">
        <v>4</v>
      </c>
      <c r="H20" s="41">
        <v>5</v>
      </c>
    </row>
    <row r="21" spans="1:8" s="21" customFormat="1" ht="12.75" customHeight="1">
      <c r="A21" s="5"/>
      <c r="B21" s="42" t="s">
        <v>15</v>
      </c>
      <c r="C21" s="43" t="s">
        <v>80</v>
      </c>
      <c r="D21" s="44"/>
      <c r="E21" s="45"/>
      <c r="F21" s="108"/>
      <c r="G21" s="46">
        <f>SUM(G22,G27,G37,G38,G39)</f>
        <v>2521646.98</v>
      </c>
      <c r="H21" s="46">
        <f>SUM(H22,H27,H37,H38,H39)</f>
        <v>2394081.52</v>
      </c>
    </row>
    <row r="22" spans="1:8" s="21" customFormat="1" ht="12.75" customHeight="1">
      <c r="A22" s="5"/>
      <c r="B22" s="41" t="s">
        <v>16</v>
      </c>
      <c r="C22" s="47" t="s">
        <v>79</v>
      </c>
      <c r="D22" s="48"/>
      <c r="E22" s="49"/>
      <c r="F22" s="109" t="s">
        <v>262</v>
      </c>
      <c r="G22" s="50">
        <f>SUM(G23:G26)</f>
        <v>3620.31</v>
      </c>
      <c r="H22" s="50">
        <f>SUM(H23:H26)</f>
        <v>7240.64</v>
      </c>
    </row>
    <row r="23" spans="1:8" s="21" customFormat="1" ht="12.75" customHeight="1">
      <c r="A23" s="5"/>
      <c r="B23" s="40" t="s">
        <v>125</v>
      </c>
      <c r="C23" s="51"/>
      <c r="D23" s="52" t="s">
        <v>78</v>
      </c>
      <c r="E23" s="53"/>
      <c r="F23" s="110"/>
      <c r="G23" s="50" t="s">
        <v>18</v>
      </c>
      <c r="H23" s="50" t="s">
        <v>18</v>
      </c>
    </row>
    <row r="24" spans="1:8" s="21" customFormat="1" ht="12.75" customHeight="1">
      <c r="A24" s="5"/>
      <c r="B24" s="40" t="s">
        <v>126</v>
      </c>
      <c r="C24" s="51"/>
      <c r="D24" s="52" t="s">
        <v>77</v>
      </c>
      <c r="E24" s="54"/>
      <c r="F24" s="111"/>
      <c r="G24" s="50">
        <v>3620.31</v>
      </c>
      <c r="H24" s="50">
        <v>7240.64</v>
      </c>
    </row>
    <row r="25" spans="1:8" s="21" customFormat="1" ht="12.75" customHeight="1">
      <c r="A25" s="5"/>
      <c r="B25" s="40" t="s">
        <v>127</v>
      </c>
      <c r="C25" s="51"/>
      <c r="D25" s="52" t="s">
        <v>128</v>
      </c>
      <c r="E25" s="54"/>
      <c r="F25" s="112"/>
      <c r="G25" s="50" t="s">
        <v>18</v>
      </c>
      <c r="H25" s="50" t="s">
        <v>18</v>
      </c>
    </row>
    <row r="26" spans="1:8" s="21" customFormat="1" ht="12.75" customHeight="1">
      <c r="A26" s="5"/>
      <c r="B26" s="40" t="s">
        <v>129</v>
      </c>
      <c r="C26" s="51"/>
      <c r="D26" s="52" t="s">
        <v>76</v>
      </c>
      <c r="E26" s="54"/>
      <c r="F26" s="111"/>
      <c r="G26" s="50">
        <v>0</v>
      </c>
      <c r="H26" s="50">
        <v>0</v>
      </c>
    </row>
    <row r="27" spans="1:8" s="21" customFormat="1" ht="12.75" customHeight="1">
      <c r="A27" s="5"/>
      <c r="B27" s="55" t="s">
        <v>19</v>
      </c>
      <c r="C27" s="56" t="s">
        <v>75</v>
      </c>
      <c r="D27" s="57"/>
      <c r="E27" s="58"/>
      <c r="F27" s="112" t="s">
        <v>263</v>
      </c>
      <c r="G27" s="50">
        <f>SUM(G28:G36)</f>
        <v>2518026.67</v>
      </c>
      <c r="H27" s="50">
        <f>SUM(H28:H36)</f>
        <v>2386840.88</v>
      </c>
    </row>
    <row r="28" spans="1:8" s="21" customFormat="1" ht="12.75" customHeight="1">
      <c r="A28" s="5"/>
      <c r="B28" s="40" t="s">
        <v>130</v>
      </c>
      <c r="C28" s="51"/>
      <c r="D28" s="52" t="s">
        <v>74</v>
      </c>
      <c r="E28" s="54"/>
      <c r="F28" s="111"/>
      <c r="G28" s="50" t="s">
        <v>18</v>
      </c>
      <c r="H28" s="50" t="s">
        <v>18</v>
      </c>
    </row>
    <row r="29" spans="1:8" s="21" customFormat="1" ht="12.75" customHeight="1">
      <c r="A29" s="5"/>
      <c r="B29" s="40" t="s">
        <v>131</v>
      </c>
      <c r="C29" s="51"/>
      <c r="D29" s="52" t="s">
        <v>73</v>
      </c>
      <c r="E29" s="54"/>
      <c r="F29" s="111"/>
      <c r="G29" s="50">
        <v>1014025.36</v>
      </c>
      <c r="H29" s="50">
        <v>1005114.66</v>
      </c>
    </row>
    <row r="30" spans="1:8" s="21" customFormat="1" ht="12.75" customHeight="1">
      <c r="A30" s="5"/>
      <c r="B30" s="40" t="s">
        <v>132</v>
      </c>
      <c r="C30" s="51"/>
      <c r="D30" s="52" t="s">
        <v>72</v>
      </c>
      <c r="E30" s="54"/>
      <c r="F30" s="111"/>
      <c r="G30" s="50">
        <v>0</v>
      </c>
      <c r="H30" s="50">
        <v>0</v>
      </c>
    </row>
    <row r="31" spans="1:8" s="21" customFormat="1" ht="12.75" customHeight="1">
      <c r="A31" s="5"/>
      <c r="B31" s="40" t="s">
        <v>133</v>
      </c>
      <c r="C31" s="51"/>
      <c r="D31" s="52" t="s">
        <v>71</v>
      </c>
      <c r="E31" s="54"/>
      <c r="F31" s="111"/>
      <c r="G31" s="50">
        <v>52845.29</v>
      </c>
      <c r="H31" s="50">
        <v>35682.620000000003</v>
      </c>
    </row>
    <row r="32" spans="1:8" s="21" customFormat="1" ht="12.75" customHeight="1">
      <c r="A32" s="5"/>
      <c r="B32" s="40" t="s">
        <v>134</v>
      </c>
      <c r="C32" s="51"/>
      <c r="D32" s="52" t="s">
        <v>70</v>
      </c>
      <c r="E32" s="54"/>
      <c r="F32" s="111"/>
      <c r="G32" s="50">
        <v>16331.24</v>
      </c>
      <c r="H32" s="50">
        <v>12767.53</v>
      </c>
    </row>
    <row r="33" spans="1:8" s="21" customFormat="1" ht="12.75" customHeight="1">
      <c r="A33" s="5"/>
      <c r="B33" s="40" t="s">
        <v>135</v>
      </c>
      <c r="C33" s="51"/>
      <c r="D33" s="52" t="s">
        <v>69</v>
      </c>
      <c r="E33" s="54"/>
      <c r="F33" s="111"/>
      <c r="G33" s="50">
        <v>53857.17</v>
      </c>
      <c r="H33" s="50">
        <v>61240.71</v>
      </c>
    </row>
    <row r="34" spans="1:8" s="21" customFormat="1" ht="12.75" customHeight="1">
      <c r="A34" s="5"/>
      <c r="B34" s="40" t="s">
        <v>136</v>
      </c>
      <c r="C34" s="51"/>
      <c r="D34" s="52" t="s">
        <v>68</v>
      </c>
      <c r="E34" s="54"/>
      <c r="F34" s="111"/>
      <c r="G34" s="50">
        <v>1331168.03</v>
      </c>
      <c r="H34" s="50">
        <v>1272035.3600000001</v>
      </c>
    </row>
    <row r="35" spans="1:8" s="21" customFormat="1" ht="12.75" customHeight="1">
      <c r="A35" s="5"/>
      <c r="B35" s="40" t="s">
        <v>137</v>
      </c>
      <c r="C35" s="59"/>
      <c r="D35" s="60" t="s">
        <v>67</v>
      </c>
      <c r="E35" s="61"/>
      <c r="F35" s="111"/>
      <c r="G35" s="50" t="s">
        <v>18</v>
      </c>
      <c r="H35" s="50" t="s">
        <v>18</v>
      </c>
    </row>
    <row r="36" spans="1:8" s="21" customFormat="1" ht="12.75" customHeight="1">
      <c r="A36" s="5"/>
      <c r="B36" s="40" t="s">
        <v>138</v>
      </c>
      <c r="C36" s="51"/>
      <c r="D36" s="52" t="s">
        <v>139</v>
      </c>
      <c r="E36" s="54"/>
      <c r="F36" s="112"/>
      <c r="G36" s="50">
        <v>49799.58</v>
      </c>
      <c r="H36" s="50">
        <v>0</v>
      </c>
    </row>
    <row r="37" spans="1:8" s="21" customFormat="1" ht="12.75" customHeight="1">
      <c r="A37" s="5"/>
      <c r="B37" s="41" t="s">
        <v>140</v>
      </c>
      <c r="C37" s="62" t="s">
        <v>66</v>
      </c>
      <c r="D37" s="62"/>
      <c r="E37" s="63"/>
      <c r="F37" s="112"/>
      <c r="G37" s="50" t="s">
        <v>18</v>
      </c>
      <c r="H37" s="50" t="s">
        <v>18</v>
      </c>
    </row>
    <row r="38" spans="1:8" s="21" customFormat="1" ht="12.75" customHeight="1">
      <c r="A38" s="5"/>
      <c r="B38" s="41" t="s">
        <v>141</v>
      </c>
      <c r="C38" s="62" t="s">
        <v>65</v>
      </c>
      <c r="D38" s="62"/>
      <c r="E38" s="63"/>
      <c r="F38" s="111"/>
      <c r="G38" s="50" t="s">
        <v>18</v>
      </c>
      <c r="H38" s="50" t="s">
        <v>18</v>
      </c>
    </row>
    <row r="39" spans="1:8" s="21" customFormat="1" ht="12.75" customHeight="1">
      <c r="A39" s="5"/>
      <c r="B39" s="41" t="s">
        <v>142</v>
      </c>
      <c r="C39" s="62" t="s">
        <v>64</v>
      </c>
      <c r="D39" s="51"/>
      <c r="E39" s="64"/>
      <c r="F39" s="111"/>
      <c r="G39" s="50" t="s">
        <v>18</v>
      </c>
      <c r="H39" s="50" t="s">
        <v>18</v>
      </c>
    </row>
    <row r="40" spans="1:8" s="21" customFormat="1" ht="12.75" customHeight="1">
      <c r="A40" s="5"/>
      <c r="B40" s="42" t="s">
        <v>21</v>
      </c>
      <c r="C40" s="43" t="s">
        <v>63</v>
      </c>
      <c r="D40" s="44"/>
      <c r="E40" s="45"/>
      <c r="F40" s="113"/>
      <c r="G40" s="65" t="s">
        <v>18</v>
      </c>
      <c r="H40" s="65" t="s">
        <v>18</v>
      </c>
    </row>
    <row r="41" spans="1:8" s="21" customFormat="1" ht="12.75" customHeight="1">
      <c r="A41" s="5"/>
      <c r="B41" s="42" t="s">
        <v>24</v>
      </c>
      <c r="C41" s="43" t="s">
        <v>62</v>
      </c>
      <c r="D41" s="44"/>
      <c r="E41" s="45"/>
      <c r="F41" s="114"/>
      <c r="G41" s="46">
        <f>SUM(G42,G43,G44,G50,G51)</f>
        <v>205754.11</v>
      </c>
      <c r="H41" s="46">
        <f>SUM(H42,H43,H44,H50,H51)</f>
        <v>201511.23</v>
      </c>
    </row>
    <row r="42" spans="1:8" s="21" customFormat="1" ht="12.75" customHeight="1">
      <c r="A42" s="5"/>
      <c r="B42" s="39" t="s">
        <v>25</v>
      </c>
      <c r="C42" s="66" t="s">
        <v>61</v>
      </c>
      <c r="D42" s="59"/>
      <c r="E42" s="67"/>
      <c r="F42" s="112" t="s">
        <v>264</v>
      </c>
      <c r="G42" s="50">
        <v>249.9</v>
      </c>
      <c r="H42" s="50">
        <v>185.06</v>
      </c>
    </row>
    <row r="43" spans="1:8" s="21" customFormat="1" ht="12.75" customHeight="1">
      <c r="A43" s="5"/>
      <c r="B43" s="39" t="s">
        <v>26</v>
      </c>
      <c r="C43" s="68" t="s">
        <v>143</v>
      </c>
      <c r="D43" s="69"/>
      <c r="E43" s="70"/>
      <c r="F43" s="112" t="s">
        <v>265</v>
      </c>
      <c r="G43" s="50">
        <v>18518.71</v>
      </c>
      <c r="H43" s="50">
        <v>7103.6</v>
      </c>
    </row>
    <row r="44" spans="1:8" s="21" customFormat="1" ht="12.75" customHeight="1">
      <c r="A44" s="5"/>
      <c r="B44" s="39" t="s">
        <v>144</v>
      </c>
      <c r="C44" s="71" t="s">
        <v>60</v>
      </c>
      <c r="D44" s="72"/>
      <c r="E44" s="73"/>
      <c r="F44" s="112" t="s">
        <v>266</v>
      </c>
      <c r="G44" s="50">
        <f>SUM(G45:G49)</f>
        <v>177905.32</v>
      </c>
      <c r="H44" s="50">
        <f>SUM(H45:H49)</f>
        <v>173850.64</v>
      </c>
    </row>
    <row r="45" spans="1:8" s="21" customFormat="1" ht="12.75" customHeight="1">
      <c r="A45" s="5"/>
      <c r="B45" s="74" t="s">
        <v>145</v>
      </c>
      <c r="C45" s="72"/>
      <c r="D45" s="75" t="s">
        <v>146</v>
      </c>
      <c r="E45" s="76"/>
      <c r="F45" s="112"/>
      <c r="G45" s="50" t="s">
        <v>18</v>
      </c>
      <c r="H45" s="50" t="s">
        <v>18</v>
      </c>
    </row>
    <row r="46" spans="1:8" s="21" customFormat="1" ht="12.75" customHeight="1">
      <c r="A46" s="5"/>
      <c r="B46" s="74" t="s">
        <v>147</v>
      </c>
      <c r="C46" s="59"/>
      <c r="D46" s="60" t="s">
        <v>59</v>
      </c>
      <c r="E46" s="61"/>
      <c r="F46" s="112"/>
      <c r="G46" s="50">
        <v>174778.42</v>
      </c>
      <c r="H46" s="50">
        <v>173140.94</v>
      </c>
    </row>
    <row r="47" spans="1:8" s="21" customFormat="1" ht="12.75" customHeight="1">
      <c r="A47" s="5"/>
      <c r="B47" s="77" t="s">
        <v>148</v>
      </c>
      <c r="C47" s="59"/>
      <c r="D47" s="60" t="s">
        <v>149</v>
      </c>
      <c r="E47" s="78"/>
      <c r="F47" s="115"/>
      <c r="G47" s="50">
        <v>2209.44</v>
      </c>
      <c r="H47" s="50">
        <v>0</v>
      </c>
    </row>
    <row r="48" spans="1:8" s="21" customFormat="1" ht="12.75" customHeight="1">
      <c r="A48" s="5"/>
      <c r="B48" s="74" t="s">
        <v>150</v>
      </c>
      <c r="C48" s="59"/>
      <c r="D48" s="160" t="s">
        <v>58</v>
      </c>
      <c r="E48" s="161"/>
      <c r="F48" s="112"/>
      <c r="G48" s="50">
        <v>385</v>
      </c>
      <c r="H48" s="50">
        <v>480</v>
      </c>
    </row>
    <row r="49" spans="1:8" s="21" customFormat="1" ht="12.75" customHeight="1">
      <c r="A49" s="5"/>
      <c r="B49" s="74" t="s">
        <v>151</v>
      </c>
      <c r="C49" s="59"/>
      <c r="D49" s="60" t="s">
        <v>57</v>
      </c>
      <c r="E49" s="61"/>
      <c r="F49" s="112"/>
      <c r="G49" s="50">
        <v>532.46</v>
      </c>
      <c r="H49" s="50">
        <v>229.7</v>
      </c>
    </row>
    <row r="50" spans="1:8" s="21" customFormat="1" ht="12.75" customHeight="1">
      <c r="A50" s="5"/>
      <c r="B50" s="39" t="s">
        <v>152</v>
      </c>
      <c r="C50" s="66" t="s">
        <v>56</v>
      </c>
      <c r="D50" s="66"/>
      <c r="E50" s="67"/>
      <c r="F50" s="112"/>
      <c r="G50" s="50" t="s">
        <v>18</v>
      </c>
      <c r="H50" s="50" t="s">
        <v>18</v>
      </c>
    </row>
    <row r="51" spans="1:8" s="21" customFormat="1" ht="12.75" customHeight="1">
      <c r="A51" s="5"/>
      <c r="B51" s="39" t="s">
        <v>153</v>
      </c>
      <c r="C51" s="66" t="s">
        <v>55</v>
      </c>
      <c r="D51" s="66"/>
      <c r="E51" s="67"/>
      <c r="F51" s="112" t="s">
        <v>267</v>
      </c>
      <c r="G51" s="50">
        <v>9080.18</v>
      </c>
      <c r="H51" s="50">
        <v>20371.93</v>
      </c>
    </row>
    <row r="52" spans="1:8" s="21" customFormat="1" ht="12.75" customHeight="1">
      <c r="A52" s="5"/>
      <c r="B52" s="80" t="s">
        <v>27</v>
      </c>
      <c r="C52" s="81" t="s">
        <v>54</v>
      </c>
      <c r="D52" s="82"/>
      <c r="E52" s="83"/>
      <c r="F52" s="116"/>
      <c r="G52" s="84">
        <f>SUM(G21,G40,G41)</f>
        <v>2727401.09</v>
      </c>
      <c r="H52" s="84">
        <f>SUM(H21,H40,H41)</f>
        <v>2595592.75</v>
      </c>
    </row>
    <row r="53" spans="1:8" s="21" customFormat="1" ht="12.75" customHeight="1">
      <c r="A53" s="5"/>
      <c r="B53" s="42" t="s">
        <v>30</v>
      </c>
      <c r="C53" s="43" t="s">
        <v>53</v>
      </c>
      <c r="D53" s="43"/>
      <c r="E53" s="85"/>
      <c r="F53" s="114" t="s">
        <v>268</v>
      </c>
      <c r="G53" s="46">
        <f>SUM(G54:G58)</f>
        <v>2548263.5699999998</v>
      </c>
      <c r="H53" s="46">
        <f>SUM(H54:H58)</f>
        <v>2420314.92</v>
      </c>
    </row>
    <row r="54" spans="1:8" s="21" customFormat="1" ht="12.75" customHeight="1">
      <c r="A54" s="5"/>
      <c r="B54" s="41" t="s">
        <v>154</v>
      </c>
      <c r="C54" s="62" t="s">
        <v>52</v>
      </c>
      <c r="D54" s="62"/>
      <c r="E54" s="63"/>
      <c r="F54" s="112"/>
      <c r="G54" s="50">
        <v>1144611.93</v>
      </c>
      <c r="H54" s="50">
        <v>1087192.17</v>
      </c>
    </row>
    <row r="55" spans="1:8" s="21" customFormat="1" ht="12.75" customHeight="1">
      <c r="A55" s="5"/>
      <c r="B55" s="55" t="s">
        <v>155</v>
      </c>
      <c r="C55" s="56" t="s">
        <v>51</v>
      </c>
      <c r="D55" s="57"/>
      <c r="E55" s="58"/>
      <c r="F55" s="117"/>
      <c r="G55" s="50">
        <v>1146024.0900000001</v>
      </c>
      <c r="H55" s="50">
        <v>1072407.3</v>
      </c>
    </row>
    <row r="56" spans="1:8" s="21" customFormat="1" ht="12.75" customHeight="1">
      <c r="A56" s="5"/>
      <c r="B56" s="41" t="s">
        <v>156</v>
      </c>
      <c r="C56" s="162" t="s">
        <v>50</v>
      </c>
      <c r="D56" s="163"/>
      <c r="E56" s="164"/>
      <c r="F56" s="112"/>
      <c r="G56" s="50">
        <v>72044.03</v>
      </c>
      <c r="H56" s="50">
        <v>81724.27</v>
      </c>
    </row>
    <row r="57" spans="1:8" s="21" customFormat="1" ht="12.75" customHeight="1">
      <c r="A57" s="5"/>
      <c r="B57" s="41" t="s">
        <v>157</v>
      </c>
      <c r="C57" s="162" t="s">
        <v>158</v>
      </c>
      <c r="D57" s="163"/>
      <c r="E57" s="164"/>
      <c r="F57" s="112"/>
      <c r="G57" s="50" t="s">
        <v>18</v>
      </c>
      <c r="H57" s="50" t="s">
        <v>18</v>
      </c>
    </row>
    <row r="58" spans="1:8" s="21" customFormat="1" ht="12.75" customHeight="1">
      <c r="A58" s="5"/>
      <c r="B58" s="41" t="s">
        <v>159</v>
      </c>
      <c r="C58" s="62" t="s">
        <v>160</v>
      </c>
      <c r="D58" s="51"/>
      <c r="E58" s="64"/>
      <c r="F58" s="112"/>
      <c r="G58" s="50">
        <v>185583.52</v>
      </c>
      <c r="H58" s="50">
        <v>178991.18</v>
      </c>
    </row>
    <row r="59" spans="1:8" s="21" customFormat="1" ht="12.75" customHeight="1">
      <c r="A59" s="5"/>
      <c r="B59" s="42" t="s">
        <v>161</v>
      </c>
      <c r="C59" s="43" t="s">
        <v>49</v>
      </c>
      <c r="D59" s="44"/>
      <c r="E59" s="45"/>
      <c r="F59" s="114"/>
      <c r="G59" s="46">
        <f>SUM(G60,G61,G64)</f>
        <v>176166.52000000002</v>
      </c>
      <c r="H59" s="46">
        <f>SUM(H60,H61,H64)</f>
        <v>173555.7</v>
      </c>
    </row>
    <row r="60" spans="1:8" s="21" customFormat="1" ht="12.75" customHeight="1">
      <c r="A60" s="5"/>
      <c r="B60" s="40" t="s">
        <v>162</v>
      </c>
      <c r="C60" s="51" t="s">
        <v>163</v>
      </c>
      <c r="D60" s="52"/>
      <c r="E60" s="53"/>
      <c r="F60" s="112" t="s">
        <v>269</v>
      </c>
      <c r="G60" s="50">
        <v>32156.13</v>
      </c>
      <c r="H60" s="50">
        <v>32156.13</v>
      </c>
    </row>
    <row r="61" spans="1:8" s="21" customFormat="1" ht="12.75" customHeight="1">
      <c r="A61" s="5"/>
      <c r="B61" s="41" t="s">
        <v>164</v>
      </c>
      <c r="C61" s="47" t="s">
        <v>48</v>
      </c>
      <c r="D61" s="86"/>
      <c r="E61" s="87"/>
      <c r="F61" s="112"/>
      <c r="G61" s="50">
        <f>SUM(G62:G63)</f>
        <v>0</v>
      </c>
      <c r="H61" s="50">
        <f>SUM(H62:H63)</f>
        <v>0</v>
      </c>
    </row>
    <row r="62" spans="1:8" s="21" customFormat="1" ht="13.35" customHeight="1">
      <c r="A62" s="5"/>
      <c r="B62" s="40" t="s">
        <v>165</v>
      </c>
      <c r="C62" s="88"/>
      <c r="D62" s="52" t="s">
        <v>166</v>
      </c>
      <c r="E62" s="89"/>
      <c r="F62" s="112"/>
      <c r="G62" s="50" t="s">
        <v>18</v>
      </c>
      <c r="H62" s="50" t="s">
        <v>18</v>
      </c>
    </row>
    <row r="63" spans="1:8" s="21" customFormat="1" ht="12.75" customHeight="1">
      <c r="A63" s="5"/>
      <c r="B63" s="40" t="s">
        <v>167</v>
      </c>
      <c r="C63" s="51"/>
      <c r="D63" s="52" t="s">
        <v>47</v>
      </c>
      <c r="E63" s="54"/>
      <c r="F63" s="111"/>
      <c r="G63" s="50" t="s">
        <v>18</v>
      </c>
      <c r="H63" s="50" t="s">
        <v>18</v>
      </c>
    </row>
    <row r="64" spans="1:8" s="7" customFormat="1" ht="12.75" customHeight="1">
      <c r="A64" s="5"/>
      <c r="B64" s="39" t="s">
        <v>168</v>
      </c>
      <c r="C64" s="90" t="s">
        <v>46</v>
      </c>
      <c r="D64" s="91"/>
      <c r="E64" s="92"/>
      <c r="F64" s="27" t="s">
        <v>270</v>
      </c>
      <c r="G64" s="50">
        <f>SUM(G65:G68,G69:G69)</f>
        <v>144010.39000000001</v>
      </c>
      <c r="H64" s="50">
        <f>SUM(H65:H68,H69:H69)</f>
        <v>141399.57</v>
      </c>
    </row>
    <row r="65" spans="1:8" s="21" customFormat="1" ht="12.75" customHeight="1">
      <c r="A65" s="5"/>
      <c r="B65" s="40" t="s">
        <v>169</v>
      </c>
      <c r="C65" s="51"/>
      <c r="D65" s="52" t="s">
        <v>170</v>
      </c>
      <c r="E65" s="53"/>
      <c r="F65" s="112"/>
      <c r="G65" s="50" t="s">
        <v>18</v>
      </c>
      <c r="H65" s="50" t="s">
        <v>18</v>
      </c>
    </row>
    <row r="66" spans="1:8" s="21" customFormat="1" ht="12.75" customHeight="1">
      <c r="A66" s="5"/>
      <c r="B66" s="40" t="s">
        <v>171</v>
      </c>
      <c r="C66" s="88"/>
      <c r="D66" s="52" t="s">
        <v>172</v>
      </c>
      <c r="E66" s="89"/>
      <c r="F66" s="112"/>
      <c r="G66" s="50" t="s">
        <v>18</v>
      </c>
      <c r="H66" s="50" t="s">
        <v>18</v>
      </c>
    </row>
    <row r="67" spans="1:8" s="21" customFormat="1" ht="13.35" customHeight="1">
      <c r="A67" s="5"/>
      <c r="B67" s="40" t="s">
        <v>173</v>
      </c>
      <c r="C67" s="88"/>
      <c r="D67" s="52" t="s">
        <v>45</v>
      </c>
      <c r="E67" s="89"/>
      <c r="F67" s="112"/>
      <c r="G67" s="50">
        <v>5433.32</v>
      </c>
      <c r="H67" s="50">
        <v>1321.05</v>
      </c>
    </row>
    <row r="68" spans="1:8" s="21" customFormat="1" ht="13.35" customHeight="1">
      <c r="A68" s="5"/>
      <c r="B68" s="93" t="s">
        <v>174</v>
      </c>
      <c r="C68" s="72"/>
      <c r="D68" s="52" t="s">
        <v>44</v>
      </c>
      <c r="E68" s="54"/>
      <c r="F68" s="112"/>
      <c r="G68" s="50">
        <v>42.43</v>
      </c>
      <c r="H68" s="50">
        <v>229.7</v>
      </c>
    </row>
    <row r="69" spans="1:8" s="21" customFormat="1" ht="12.75" customHeight="1">
      <c r="A69" s="5"/>
      <c r="B69" s="40" t="s">
        <v>259</v>
      </c>
      <c r="C69" s="51"/>
      <c r="D69" s="52" t="s">
        <v>43</v>
      </c>
      <c r="E69" s="54"/>
      <c r="F69" s="111"/>
      <c r="G69" s="50">
        <f>SUM(G70,G71)</f>
        <v>138534.64000000001</v>
      </c>
      <c r="H69" s="50">
        <f>SUM(H70,H71)</f>
        <v>139848.82</v>
      </c>
    </row>
    <row r="70" spans="1:8" s="21" customFormat="1" ht="12.75" customHeight="1">
      <c r="A70" s="5"/>
      <c r="B70" s="40" t="s">
        <v>260</v>
      </c>
      <c r="C70" s="94"/>
      <c r="D70" s="95"/>
      <c r="E70" s="22" t="s">
        <v>175</v>
      </c>
      <c r="F70" s="118"/>
      <c r="G70" s="96">
        <v>0</v>
      </c>
      <c r="H70" s="97">
        <v>0</v>
      </c>
    </row>
    <row r="71" spans="1:8" s="21" customFormat="1" ht="12.75" customHeight="1">
      <c r="A71" s="5"/>
      <c r="B71" s="40" t="s">
        <v>261</v>
      </c>
      <c r="C71" s="94"/>
      <c r="D71" s="95"/>
      <c r="E71" s="98" t="s">
        <v>176</v>
      </c>
      <c r="F71" s="119"/>
      <c r="G71" s="99">
        <v>138534.64000000001</v>
      </c>
      <c r="H71" s="50">
        <v>139848.82</v>
      </c>
    </row>
    <row r="72" spans="1:8" s="21" customFormat="1" ht="12.75" customHeight="1">
      <c r="A72" s="5"/>
      <c r="B72" s="42" t="s">
        <v>177</v>
      </c>
      <c r="C72" s="100" t="s">
        <v>42</v>
      </c>
      <c r="D72" s="101"/>
      <c r="E72" s="102"/>
      <c r="F72" s="120" t="s">
        <v>271</v>
      </c>
      <c r="G72" s="46">
        <f>SUM(G73,G74,G79)</f>
        <v>2971.0000000001</v>
      </c>
      <c r="H72" s="46">
        <f>SUM(H73,H74,H79)</f>
        <v>1722.13</v>
      </c>
    </row>
    <row r="73" spans="1:8" s="21" customFormat="1" ht="12.75" customHeight="1">
      <c r="A73" s="5"/>
      <c r="B73" s="41" t="s">
        <v>178</v>
      </c>
      <c r="C73" s="47" t="s">
        <v>41</v>
      </c>
      <c r="D73" s="86"/>
      <c r="E73" s="87"/>
      <c r="F73" s="121"/>
      <c r="G73" s="97" t="s">
        <v>18</v>
      </c>
      <c r="H73" s="50" t="s">
        <v>18</v>
      </c>
    </row>
    <row r="74" spans="1:8" s="21" customFormat="1" ht="12.75" customHeight="1">
      <c r="A74" s="5"/>
      <c r="B74" s="41" t="s">
        <v>179</v>
      </c>
      <c r="C74" s="47" t="s">
        <v>40</v>
      </c>
      <c r="D74" s="86"/>
      <c r="E74" s="87"/>
      <c r="F74" s="117"/>
      <c r="G74" s="50">
        <f>SUM(G75:G78)</f>
        <v>0</v>
      </c>
      <c r="H74" s="50">
        <f>SUM(H75:H78)</f>
        <v>0</v>
      </c>
    </row>
    <row r="75" spans="1:8" s="21" customFormat="1" ht="12.75" customHeight="1">
      <c r="A75" s="5"/>
      <c r="B75" s="40" t="s">
        <v>180</v>
      </c>
      <c r="C75" s="51"/>
      <c r="D75" s="52" t="s">
        <v>39</v>
      </c>
      <c r="E75" s="54"/>
      <c r="F75" s="112"/>
      <c r="G75" s="50" t="s">
        <v>18</v>
      </c>
      <c r="H75" s="50" t="s">
        <v>18</v>
      </c>
    </row>
    <row r="76" spans="1:8" s="21" customFormat="1" ht="12.75" customHeight="1">
      <c r="A76" s="5"/>
      <c r="B76" s="40" t="s">
        <v>181</v>
      </c>
      <c r="C76" s="51"/>
      <c r="D76" s="52" t="s">
        <v>182</v>
      </c>
      <c r="E76" s="54"/>
      <c r="F76" s="112"/>
      <c r="G76" s="50" t="s">
        <v>18</v>
      </c>
      <c r="H76" s="50" t="s">
        <v>18</v>
      </c>
    </row>
    <row r="77" spans="1:8" s="21" customFormat="1" ht="12.75" customHeight="1">
      <c r="A77" s="5"/>
      <c r="B77" s="41" t="s">
        <v>183</v>
      </c>
      <c r="C77" s="103"/>
      <c r="D77" s="103" t="s">
        <v>184</v>
      </c>
      <c r="E77" s="54"/>
      <c r="F77" s="112"/>
      <c r="G77" s="50" t="s">
        <v>18</v>
      </c>
      <c r="H77" s="50" t="s">
        <v>18</v>
      </c>
    </row>
    <row r="78" spans="1:8" s="21" customFormat="1" ht="12.75" customHeight="1">
      <c r="A78" s="5"/>
      <c r="B78" s="41" t="s">
        <v>185</v>
      </c>
      <c r="C78" s="103"/>
      <c r="D78" s="103" t="s">
        <v>38</v>
      </c>
      <c r="E78" s="54"/>
      <c r="F78" s="112"/>
      <c r="G78" s="50" t="s">
        <v>18</v>
      </c>
      <c r="H78" s="50" t="s">
        <v>18</v>
      </c>
    </row>
    <row r="79" spans="1:8" s="21" customFormat="1" ht="12.75" customHeight="1">
      <c r="A79" s="5"/>
      <c r="B79" s="55" t="s">
        <v>186</v>
      </c>
      <c r="C79" s="56" t="s">
        <v>36</v>
      </c>
      <c r="D79" s="57"/>
      <c r="E79" s="58"/>
      <c r="F79" s="112"/>
      <c r="G79" s="50">
        <f>SUM(G80:G81)</f>
        <v>2971.0000000001</v>
      </c>
      <c r="H79" s="50">
        <f>SUM(H80:H81)</f>
        <v>1722.13</v>
      </c>
    </row>
    <row r="80" spans="1:8" s="21" customFormat="1" ht="26.25" customHeight="1">
      <c r="A80" s="5"/>
      <c r="B80" s="40" t="s">
        <v>187</v>
      </c>
      <c r="C80" s="104"/>
      <c r="D80" s="163" t="s">
        <v>188</v>
      </c>
      <c r="E80" s="164"/>
      <c r="F80" s="111"/>
      <c r="G80" s="50">
        <v>2971.0000000001</v>
      </c>
      <c r="H80" s="50">
        <v>1722.13</v>
      </c>
    </row>
    <row r="81" spans="1:9" s="21" customFormat="1" ht="12.75" customHeight="1">
      <c r="A81" s="5"/>
      <c r="B81" s="39" t="s">
        <v>189</v>
      </c>
      <c r="C81" s="78"/>
      <c r="D81" s="78" t="s">
        <v>37</v>
      </c>
      <c r="E81" s="79"/>
      <c r="F81" s="112"/>
      <c r="G81" s="50" t="s">
        <v>18</v>
      </c>
      <c r="H81" s="50" t="s">
        <v>18</v>
      </c>
    </row>
    <row r="82" spans="1:9" s="21" customFormat="1" ht="25.5" customHeight="1">
      <c r="A82" s="5"/>
      <c r="B82" s="80" t="s">
        <v>190</v>
      </c>
      <c r="C82" s="146" t="s">
        <v>35</v>
      </c>
      <c r="D82" s="147"/>
      <c r="E82" s="148"/>
      <c r="F82" s="116"/>
      <c r="G82" s="105">
        <f>SUM(G53,G59,G72)</f>
        <v>2727401.09</v>
      </c>
      <c r="H82" s="105">
        <f>SUM(H53,H59,H72)</f>
        <v>2595592.75</v>
      </c>
    </row>
    <row r="83" spans="1:9" s="21" customFormat="1" ht="24.75" customHeight="1">
      <c r="A83" s="5"/>
      <c r="B83" s="149" t="s">
        <v>191</v>
      </c>
      <c r="C83" s="149"/>
      <c r="D83" s="149"/>
      <c r="E83" s="149"/>
      <c r="F83" s="149"/>
      <c r="G83" s="149"/>
      <c r="H83" s="149"/>
      <c r="I83" s="16"/>
    </row>
    <row r="84" spans="1:9" s="21" customFormat="1" ht="15.75" customHeight="1">
      <c r="A84" s="5"/>
      <c r="B84" s="8"/>
      <c r="C84" s="8"/>
      <c r="D84" s="8"/>
      <c r="E84" s="8"/>
      <c r="F84" s="8"/>
      <c r="G84" s="8"/>
      <c r="H84" s="8"/>
      <c r="I84" s="8"/>
    </row>
    <row r="85" spans="1:9" s="21" customFormat="1" ht="12.75" customHeight="1">
      <c r="A85" s="5"/>
      <c r="B85" s="150" t="s">
        <v>288</v>
      </c>
      <c r="C85" s="141"/>
      <c r="D85" s="141"/>
      <c r="E85" s="141"/>
      <c r="F85" s="106"/>
      <c r="G85" s="165" t="s">
        <v>192</v>
      </c>
      <c r="H85" s="165"/>
    </row>
    <row r="86" spans="1:9" s="21" customFormat="1" ht="12.75" customHeight="1">
      <c r="A86" s="5"/>
      <c r="B86" s="131" t="s">
        <v>193</v>
      </c>
      <c r="C86" s="131"/>
      <c r="D86" s="131"/>
      <c r="E86" s="131"/>
      <c r="F86" s="21" t="s">
        <v>33</v>
      </c>
      <c r="G86" s="132" t="s">
        <v>32</v>
      </c>
      <c r="H86" s="132"/>
    </row>
    <row r="87" spans="1:9" s="21" customFormat="1" ht="13.35" customHeight="1">
      <c r="A87" s="5"/>
      <c r="B87" s="20"/>
      <c r="C87" s="20"/>
      <c r="D87" s="20"/>
      <c r="E87" s="20"/>
      <c r="F87" s="20"/>
      <c r="G87" s="20"/>
      <c r="H87" s="20"/>
    </row>
    <row r="88" spans="1:9" s="21" customFormat="1" ht="12.75" customHeight="1">
      <c r="A88" s="5"/>
      <c r="B88" s="133" t="s">
        <v>289</v>
      </c>
      <c r="C88" s="134"/>
      <c r="D88" s="134"/>
      <c r="E88" s="134"/>
      <c r="F88" s="107"/>
      <c r="G88" s="135" t="s">
        <v>34</v>
      </c>
      <c r="H88" s="135"/>
    </row>
    <row r="89" spans="1:9" s="21" customFormat="1" ht="12.75" customHeight="1">
      <c r="A89" s="5"/>
      <c r="B89" s="136" t="s">
        <v>194</v>
      </c>
      <c r="C89" s="136"/>
      <c r="D89" s="136"/>
      <c r="E89" s="136"/>
      <c r="F89" s="7" t="s">
        <v>33</v>
      </c>
      <c r="G89" s="137" t="s">
        <v>32</v>
      </c>
      <c r="H89" s="137"/>
    </row>
    <row r="90" spans="1:9" s="21" customFormat="1" ht="13.35" customHeight="1">
      <c r="A90" s="5"/>
    </row>
    <row r="91" spans="1:9" s="21" customFormat="1" ht="13.35" customHeight="1">
      <c r="A91" s="5"/>
    </row>
    <row r="92" spans="1:9" s="21" customFormat="1" ht="13.35" customHeight="1">
      <c r="A92" s="5"/>
    </row>
    <row r="93" spans="1:9" s="21" customFormat="1" ht="13.35" customHeight="1">
      <c r="A93" s="5"/>
    </row>
    <row r="94" spans="1:9" s="21" customFormat="1" ht="13.35" customHeight="1">
      <c r="A94" s="5"/>
    </row>
    <row r="95" spans="1:9" s="21" customFormat="1" ht="13.35" customHeight="1">
      <c r="A95" s="5"/>
    </row>
    <row r="96" spans="1:9" s="21" customFormat="1" ht="13.35" customHeight="1">
      <c r="A96" s="5"/>
    </row>
    <row r="97" spans="1:1" s="21" customFormat="1" ht="13.35" customHeight="1">
      <c r="A97" s="5"/>
    </row>
    <row r="98" spans="1:1" s="21" customFormat="1" ht="13.35" customHeight="1">
      <c r="A98" s="5"/>
    </row>
    <row r="99" spans="1:1" s="21" customFormat="1" ht="13.35" customHeight="1">
      <c r="A99" s="5"/>
    </row>
    <row r="100" spans="1:1" s="21" customFormat="1" ht="13.35" customHeight="1">
      <c r="A100" s="5"/>
    </row>
    <row r="101" spans="1:1" s="21" customFormat="1" ht="13.35" customHeight="1">
      <c r="A101" s="5"/>
    </row>
    <row r="102" spans="1:1" s="21" customFormat="1" ht="13.35" customHeight="1">
      <c r="A102" s="5"/>
    </row>
    <row r="103" spans="1:1" s="21" customFormat="1" ht="13.35" customHeight="1">
      <c r="A103" s="5"/>
    </row>
    <row r="104" spans="1:1" s="21" customFormat="1" ht="13.35" customHeight="1">
      <c r="A104" s="5"/>
    </row>
    <row r="105" spans="1:1" s="21" customFormat="1" ht="13.35" customHeight="1">
      <c r="A105" s="5"/>
    </row>
    <row r="106" spans="1:1" s="21" customFormat="1" ht="13.35" customHeight="1">
      <c r="A106" s="5"/>
    </row>
    <row r="107" spans="1:1" s="21" customFormat="1" ht="13.35" customHeight="1">
      <c r="A107" s="5"/>
    </row>
    <row r="108" spans="1:1" s="21" customFormat="1" ht="13.35" customHeight="1">
      <c r="A108"/>
    </row>
  </sheetData>
  <mergeCells count="30">
    <mergeCell ref="C82:E82"/>
    <mergeCell ref="B83:H83"/>
    <mergeCell ref="B85:E85"/>
    <mergeCell ref="B14:H14"/>
    <mergeCell ref="B16:H16"/>
    <mergeCell ref="B17:H17"/>
    <mergeCell ref="E18:H18"/>
    <mergeCell ref="C19:E19"/>
    <mergeCell ref="C20:E20"/>
    <mergeCell ref="D48:E48"/>
    <mergeCell ref="C56:E56"/>
    <mergeCell ref="C57:E57"/>
    <mergeCell ref="D80:E80"/>
    <mergeCell ref="G85:H85"/>
    <mergeCell ref="B8:H8"/>
    <mergeCell ref="B9:H9"/>
    <mergeCell ref="B12:F12"/>
    <mergeCell ref="B13:H13"/>
    <mergeCell ref="B10:H10"/>
    <mergeCell ref="B1:H1"/>
    <mergeCell ref="B5:H6"/>
    <mergeCell ref="B7:H7"/>
    <mergeCell ref="E2:H2"/>
    <mergeCell ref="E3:H3"/>
    <mergeCell ref="B86:E86"/>
    <mergeCell ref="G86:H86"/>
    <mergeCell ref="B88:E88"/>
    <mergeCell ref="G88:H88"/>
    <mergeCell ref="B89:E89"/>
    <mergeCell ref="G89:H89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BADA3-4C43-48EB-9936-FAB3E200D8AA}">
  <dimension ref="B1:I65"/>
  <sheetViews>
    <sheetView showGridLines="0" topLeftCell="A64" zoomScaleSheetLayoutView="100" workbookViewId="0">
      <selection activeCell="H28" sqref="H28"/>
    </sheetView>
  </sheetViews>
  <sheetFormatPr defaultColWidth="9.7109375" defaultRowHeight="12.75"/>
  <cols>
    <col min="1" max="1" width="3.140625" style="10" customWidth="1"/>
    <col min="2" max="2" width="8" style="10" customWidth="1"/>
    <col min="3" max="3" width="1.5703125" style="10" hidden="1" customWidth="1"/>
    <col min="4" max="4" width="30.140625" style="10" customWidth="1"/>
    <col min="5" max="5" width="18.28515625" style="10" customWidth="1"/>
    <col min="6" max="6" width="9.7109375" style="10" hidden="1" customWidth="1"/>
    <col min="7" max="7" width="11.7109375" style="10" customWidth="1"/>
    <col min="8" max="8" width="14.7109375" style="10" customWidth="1"/>
    <col min="9" max="9" width="16.42578125" style="10" customWidth="1"/>
    <col min="10" max="16384" width="9.7109375" style="10"/>
  </cols>
  <sheetData>
    <row r="1" spans="2:9" ht="30" customHeight="1">
      <c r="B1" s="123" t="s">
        <v>0</v>
      </c>
      <c r="C1" s="123"/>
      <c r="D1" s="123"/>
      <c r="E1" s="123"/>
      <c r="F1" s="123"/>
      <c r="G1" s="123"/>
      <c r="H1" s="123"/>
      <c r="I1" s="123"/>
    </row>
    <row r="2" spans="2:9" ht="15.75" customHeight="1">
      <c r="D2" s="126" t="s">
        <v>195</v>
      </c>
      <c r="E2" s="126"/>
      <c r="F2" s="126"/>
      <c r="G2" s="126"/>
      <c r="H2" s="126"/>
      <c r="I2" s="126"/>
    </row>
    <row r="3" spans="2:9" ht="15.75" customHeight="1">
      <c r="D3" s="1" t="s">
        <v>196</v>
      </c>
      <c r="E3" s="1"/>
      <c r="F3" s="1"/>
      <c r="G3" s="1"/>
      <c r="H3" s="1"/>
      <c r="I3" s="1"/>
    </row>
    <row r="4" spans="2:9" ht="4.5" customHeight="1"/>
    <row r="5" spans="2:9" ht="4.3499999999999996" customHeight="1">
      <c r="B5" s="124"/>
      <c r="C5" s="124"/>
      <c r="D5" s="124"/>
      <c r="E5" s="124"/>
      <c r="F5" s="124"/>
      <c r="G5" s="124"/>
      <c r="H5" s="124"/>
      <c r="I5" s="124"/>
    </row>
    <row r="6" spans="2:9" ht="15.75" customHeight="1">
      <c r="B6" s="125" t="s">
        <v>197</v>
      </c>
      <c r="C6" s="125"/>
      <c r="D6" s="125"/>
      <c r="E6" s="125"/>
      <c r="F6" s="125"/>
      <c r="G6" s="125"/>
      <c r="H6" s="125"/>
      <c r="I6" s="125"/>
    </row>
    <row r="7" spans="2:9" ht="15.75" customHeight="1">
      <c r="B7" s="176" t="s">
        <v>290</v>
      </c>
      <c r="C7" s="176"/>
      <c r="D7" s="176"/>
      <c r="E7" s="176"/>
      <c r="F7" s="176"/>
      <c r="G7" s="176"/>
      <c r="H7" s="176"/>
      <c r="I7" s="176"/>
    </row>
    <row r="8" spans="2:9" ht="15" customHeight="1">
      <c r="B8" s="177" t="s">
        <v>198</v>
      </c>
      <c r="C8" s="177"/>
      <c r="D8" s="177"/>
      <c r="E8" s="177"/>
      <c r="F8" s="177"/>
      <c r="G8" s="177"/>
      <c r="H8" s="177"/>
      <c r="I8" s="177"/>
    </row>
    <row r="9" spans="2:9" ht="15" customHeight="1">
      <c r="B9" s="178" t="s">
        <v>122</v>
      </c>
      <c r="C9" s="178"/>
      <c r="D9" s="178"/>
      <c r="E9" s="178"/>
      <c r="F9" s="178"/>
      <c r="G9" s="178"/>
      <c r="H9" s="178"/>
      <c r="I9" s="178"/>
    </row>
    <row r="10" spans="2:9" ht="15" customHeight="1">
      <c r="B10" s="177" t="s">
        <v>199</v>
      </c>
      <c r="C10" s="177"/>
      <c r="D10" s="177"/>
      <c r="E10" s="177"/>
      <c r="F10" s="177"/>
      <c r="G10" s="177"/>
      <c r="H10" s="177"/>
      <c r="I10" s="177"/>
    </row>
    <row r="11" spans="2:9" ht="10.5" customHeight="1">
      <c r="B11" s="127"/>
      <c r="C11" s="127"/>
      <c r="D11" s="127"/>
      <c r="E11" s="127"/>
      <c r="F11" s="127"/>
      <c r="G11" s="127"/>
      <c r="H11" s="127"/>
      <c r="I11" s="127"/>
    </row>
    <row r="12" spans="2:9" ht="15" customHeight="1">
      <c r="B12" s="128" t="s">
        <v>117</v>
      </c>
      <c r="C12" s="128"/>
      <c r="D12" s="128"/>
      <c r="E12" s="128"/>
      <c r="F12" s="128"/>
      <c r="G12" s="128"/>
      <c r="H12" s="128"/>
      <c r="I12" s="128"/>
    </row>
    <row r="13" spans="2:9" ht="3.75" customHeight="1">
      <c r="B13" s="127"/>
      <c r="C13" s="127"/>
      <c r="D13" s="127"/>
      <c r="E13" s="127"/>
      <c r="F13" s="127"/>
      <c r="G13" s="127"/>
      <c r="H13" s="127"/>
      <c r="I13" s="127"/>
    </row>
    <row r="14" spans="2:9" ht="15" customHeight="1">
      <c r="B14" s="128" t="s">
        <v>283</v>
      </c>
      <c r="C14" s="128"/>
      <c r="D14" s="128"/>
      <c r="E14" s="128"/>
      <c r="F14" s="128"/>
      <c r="G14" s="128"/>
      <c r="H14" s="128"/>
      <c r="I14" s="128"/>
    </row>
    <row r="15" spans="2:9" ht="7.5" customHeight="1">
      <c r="B15" s="23"/>
      <c r="C15" s="17"/>
      <c r="D15" s="17"/>
      <c r="E15" s="17"/>
      <c r="F15" s="17"/>
      <c r="G15" s="17"/>
      <c r="H15" s="17"/>
      <c r="I15" s="17"/>
    </row>
    <row r="16" spans="2:9" ht="15" customHeight="1">
      <c r="B16" s="130" t="s">
        <v>287</v>
      </c>
      <c r="C16" s="130"/>
      <c r="D16" s="130"/>
      <c r="E16" s="130"/>
      <c r="F16" s="130"/>
      <c r="G16" s="130"/>
      <c r="H16" s="130"/>
      <c r="I16" s="130"/>
    </row>
    <row r="17" spans="2:9" ht="15" customHeight="1">
      <c r="B17" s="127" t="s">
        <v>85</v>
      </c>
      <c r="C17" s="127"/>
      <c r="D17" s="127"/>
      <c r="E17" s="127"/>
      <c r="F17" s="127"/>
      <c r="G17" s="127"/>
      <c r="H17" s="127"/>
      <c r="I17" s="127"/>
    </row>
    <row r="18" spans="2:9" s="17" customFormat="1" ht="15" customHeight="1">
      <c r="B18" s="129" t="s">
        <v>124</v>
      </c>
      <c r="C18" s="129"/>
      <c r="D18" s="129"/>
      <c r="E18" s="129"/>
      <c r="F18" s="129"/>
      <c r="G18" s="129"/>
      <c r="H18" s="129"/>
      <c r="I18" s="129"/>
    </row>
    <row r="19" spans="2:9" s="11" customFormat="1" ht="50.1" customHeight="1">
      <c r="B19" s="179" t="s">
        <v>1</v>
      </c>
      <c r="C19" s="180"/>
      <c r="D19" s="179" t="s">
        <v>84</v>
      </c>
      <c r="E19" s="181"/>
      <c r="F19" s="181"/>
      <c r="G19" s="180"/>
      <c r="H19" s="182" t="s">
        <v>116</v>
      </c>
      <c r="I19" s="182" t="s">
        <v>115</v>
      </c>
    </row>
    <row r="20" spans="2:9" s="11" customFormat="1" ht="19.5" customHeight="1">
      <c r="B20" s="183">
        <v>1</v>
      </c>
      <c r="C20" s="184"/>
      <c r="D20" s="185">
        <v>2</v>
      </c>
      <c r="E20" s="186"/>
      <c r="F20" s="186"/>
      <c r="G20" s="187"/>
      <c r="H20" s="188">
        <v>3</v>
      </c>
      <c r="I20" s="188">
        <v>4</v>
      </c>
    </row>
    <row r="21" spans="2:9" ht="15.75" customHeight="1">
      <c r="B21" s="189" t="s">
        <v>15</v>
      </c>
      <c r="C21" s="190" t="s">
        <v>114</v>
      </c>
      <c r="D21" s="191" t="s">
        <v>200</v>
      </c>
      <c r="E21" s="192"/>
      <c r="F21" s="192"/>
      <c r="G21" s="193"/>
      <c r="H21" s="239"/>
      <c r="I21" s="194">
        <f>SUM(I22,I28)</f>
        <v>1013078.63</v>
      </c>
    </row>
    <row r="22" spans="2:9" ht="15.75" customHeight="1">
      <c r="B22" s="188" t="s">
        <v>16</v>
      </c>
      <c r="C22" s="195" t="s">
        <v>113</v>
      </c>
      <c r="D22" s="196" t="s">
        <v>113</v>
      </c>
      <c r="E22" s="197"/>
      <c r="F22" s="197"/>
      <c r="G22" s="198"/>
      <c r="H22" s="240"/>
      <c r="I22" s="199">
        <f>SUM(I23:I27)</f>
        <v>998930.57</v>
      </c>
    </row>
    <row r="23" spans="2:9" ht="15.75" customHeight="1">
      <c r="B23" s="188" t="s">
        <v>125</v>
      </c>
      <c r="C23" s="195" t="s">
        <v>52</v>
      </c>
      <c r="D23" s="196" t="s">
        <v>201</v>
      </c>
      <c r="E23" s="197"/>
      <c r="F23" s="197"/>
      <c r="G23" s="198"/>
      <c r="H23" s="240"/>
      <c r="I23" s="200">
        <v>8618.66</v>
      </c>
    </row>
    <row r="24" spans="2:9" ht="15.75" customHeight="1">
      <c r="B24" s="188" t="s">
        <v>126</v>
      </c>
      <c r="C24" s="201" t="s">
        <v>112</v>
      </c>
      <c r="D24" s="202" t="s">
        <v>202</v>
      </c>
      <c r="E24" s="203"/>
      <c r="F24" s="203"/>
      <c r="G24" s="204"/>
      <c r="H24" s="240"/>
      <c r="I24" s="200">
        <v>974382.48</v>
      </c>
    </row>
    <row r="25" spans="2:9" ht="30.75" customHeight="1">
      <c r="B25" s="188" t="s">
        <v>127</v>
      </c>
      <c r="C25" s="195" t="s">
        <v>111</v>
      </c>
      <c r="D25" s="202" t="s">
        <v>203</v>
      </c>
      <c r="E25" s="203"/>
      <c r="F25" s="203"/>
      <c r="G25" s="204"/>
      <c r="H25" s="240"/>
      <c r="I25" s="200">
        <v>14780.24</v>
      </c>
    </row>
    <row r="26" spans="2:9" ht="15.75" customHeight="1">
      <c r="B26" s="188" t="s">
        <v>129</v>
      </c>
      <c r="C26" s="201" t="s">
        <v>110</v>
      </c>
      <c r="D26" s="202" t="s">
        <v>204</v>
      </c>
      <c r="E26" s="203"/>
      <c r="F26" s="203"/>
      <c r="G26" s="204"/>
      <c r="H26" s="240"/>
      <c r="I26" s="200" t="s">
        <v>18</v>
      </c>
    </row>
    <row r="27" spans="2:9" ht="15.75" customHeight="1">
      <c r="B27" s="188" t="s">
        <v>205</v>
      </c>
      <c r="C27" s="201"/>
      <c r="D27" s="196" t="s">
        <v>206</v>
      </c>
      <c r="E27" s="197"/>
      <c r="F27" s="197"/>
      <c r="G27" s="198"/>
      <c r="H27" s="240"/>
      <c r="I27" s="200">
        <v>1149.19</v>
      </c>
    </row>
    <row r="28" spans="2:9" ht="15.75" customHeight="1">
      <c r="B28" s="205" t="s">
        <v>19</v>
      </c>
      <c r="C28" s="195" t="s">
        <v>109</v>
      </c>
      <c r="D28" s="202" t="s">
        <v>207</v>
      </c>
      <c r="E28" s="203"/>
      <c r="F28" s="203"/>
      <c r="G28" s="204"/>
      <c r="H28" s="240" t="s">
        <v>284</v>
      </c>
      <c r="I28" s="199">
        <f>SUM(I29,I33,I36,I37,I38,I39)</f>
        <v>14148.06</v>
      </c>
    </row>
    <row r="29" spans="2:9" ht="15.75" customHeight="1">
      <c r="B29" s="206" t="s">
        <v>130</v>
      </c>
      <c r="C29" s="207"/>
      <c r="D29" s="18" t="s">
        <v>208</v>
      </c>
      <c r="E29" s="208"/>
      <c r="F29" s="208"/>
      <c r="G29" s="209"/>
      <c r="H29" s="240"/>
      <c r="I29" s="199">
        <f>SUM(I30:I32)</f>
        <v>0</v>
      </c>
    </row>
    <row r="30" spans="2:9" ht="15.75" customHeight="1">
      <c r="B30" s="210" t="s">
        <v>209</v>
      </c>
      <c r="C30" s="195"/>
      <c r="D30" s="211" t="s">
        <v>210</v>
      </c>
      <c r="E30" s="208"/>
      <c r="F30" s="208"/>
      <c r="G30" s="209"/>
      <c r="H30" s="240"/>
      <c r="I30" s="199" t="s">
        <v>18</v>
      </c>
    </row>
    <row r="31" spans="2:9" ht="15.75" customHeight="1">
      <c r="B31" s="188" t="s">
        <v>211</v>
      </c>
      <c r="C31" s="195"/>
      <c r="D31" s="211" t="s">
        <v>212</v>
      </c>
      <c r="E31" s="208"/>
      <c r="F31" s="208"/>
      <c r="G31" s="209"/>
      <c r="H31" s="240"/>
      <c r="I31" s="199" t="s">
        <v>18</v>
      </c>
    </row>
    <row r="32" spans="2:9" ht="15.75" customHeight="1">
      <c r="B32" s="205" t="s">
        <v>213</v>
      </c>
      <c r="C32" s="195"/>
      <c r="D32" s="211" t="s">
        <v>214</v>
      </c>
      <c r="E32" s="208"/>
      <c r="F32" s="208"/>
      <c r="G32" s="209"/>
      <c r="H32" s="240"/>
      <c r="I32" s="199" t="s">
        <v>18</v>
      </c>
    </row>
    <row r="33" spans="2:9" ht="15.75" customHeight="1">
      <c r="B33" s="206" t="s">
        <v>131</v>
      </c>
      <c r="C33" s="207"/>
      <c r="D33" s="211" t="s">
        <v>215</v>
      </c>
      <c r="E33" s="208"/>
      <c r="F33" s="208"/>
      <c r="G33" s="209"/>
      <c r="H33" s="240"/>
      <c r="I33" s="199">
        <f>SUM(I34:I35)</f>
        <v>3878.4</v>
      </c>
    </row>
    <row r="34" spans="2:9" ht="30.75" customHeight="1">
      <c r="B34" s="210" t="s">
        <v>216</v>
      </c>
      <c r="C34" s="195"/>
      <c r="D34" s="196" t="s">
        <v>217</v>
      </c>
      <c r="E34" s="197"/>
      <c r="F34" s="197"/>
      <c r="G34" s="198"/>
      <c r="H34" s="240"/>
      <c r="I34" s="199">
        <v>1234</v>
      </c>
    </row>
    <row r="35" spans="2:9" ht="15.75" customHeight="1">
      <c r="B35" s="188" t="s">
        <v>218</v>
      </c>
      <c r="C35" s="195"/>
      <c r="D35" s="196" t="s">
        <v>219</v>
      </c>
      <c r="E35" s="197"/>
      <c r="F35" s="197"/>
      <c r="G35" s="198"/>
      <c r="H35" s="240"/>
      <c r="I35" s="199">
        <v>2644.4</v>
      </c>
    </row>
    <row r="36" spans="2:9" ht="15.75" customHeight="1">
      <c r="B36" s="188" t="s">
        <v>132</v>
      </c>
      <c r="C36" s="195"/>
      <c r="D36" s="196" t="s">
        <v>220</v>
      </c>
      <c r="E36" s="197"/>
      <c r="F36" s="197"/>
      <c r="G36" s="198"/>
      <c r="H36" s="240"/>
      <c r="I36" s="199" t="s">
        <v>18</v>
      </c>
    </row>
    <row r="37" spans="2:9" ht="15.75" customHeight="1">
      <c r="B37" s="188" t="s">
        <v>133</v>
      </c>
      <c r="C37" s="195"/>
      <c r="D37" s="196" t="s">
        <v>221</v>
      </c>
      <c r="E37" s="197"/>
      <c r="F37" s="197"/>
      <c r="G37" s="198"/>
      <c r="H37" s="240"/>
      <c r="I37" s="199" t="s">
        <v>18</v>
      </c>
    </row>
    <row r="38" spans="2:9" ht="15.75" customHeight="1">
      <c r="B38" s="188" t="s">
        <v>134</v>
      </c>
      <c r="C38" s="195"/>
      <c r="D38" s="196" t="s">
        <v>222</v>
      </c>
      <c r="E38" s="197"/>
      <c r="F38" s="197"/>
      <c r="G38" s="198"/>
      <c r="H38" s="240"/>
      <c r="I38" s="199">
        <v>10269.66</v>
      </c>
    </row>
    <row r="39" spans="2:9" ht="15.75" customHeight="1">
      <c r="B39" s="188" t="s">
        <v>135</v>
      </c>
      <c r="C39" s="195"/>
      <c r="D39" s="196" t="s">
        <v>223</v>
      </c>
      <c r="E39" s="197"/>
      <c r="F39" s="197"/>
      <c r="G39" s="198"/>
      <c r="H39" s="240"/>
      <c r="I39" s="199" t="s">
        <v>18</v>
      </c>
    </row>
    <row r="40" spans="2:9" ht="15.75" customHeight="1">
      <c r="B40" s="189" t="s">
        <v>21</v>
      </c>
      <c r="C40" s="190" t="s">
        <v>108</v>
      </c>
      <c r="D40" s="191" t="s">
        <v>224</v>
      </c>
      <c r="E40" s="192"/>
      <c r="F40" s="192"/>
      <c r="G40" s="193"/>
      <c r="H40" s="239" t="s">
        <v>285</v>
      </c>
      <c r="I40" s="194">
        <f>SUM(I41,I44,I48,I49,I50,I51,I52,I53,I54,I55)</f>
        <v>1011829.76</v>
      </c>
    </row>
    <row r="41" spans="2:9" ht="15.75" customHeight="1">
      <c r="B41" s="188" t="s">
        <v>225</v>
      </c>
      <c r="C41" s="195" t="s">
        <v>107</v>
      </c>
      <c r="D41" s="202" t="s">
        <v>226</v>
      </c>
      <c r="E41" s="203"/>
      <c r="F41" s="203"/>
      <c r="G41" s="204"/>
      <c r="H41" s="240"/>
      <c r="I41" s="200">
        <f>SUM(I42:I43)</f>
        <v>815342.71</v>
      </c>
    </row>
    <row r="42" spans="2:9" ht="15.75" customHeight="1">
      <c r="B42" s="188" t="s">
        <v>227</v>
      </c>
      <c r="C42" s="195" t="s">
        <v>106</v>
      </c>
      <c r="D42" s="202" t="s">
        <v>228</v>
      </c>
      <c r="E42" s="203"/>
      <c r="F42" s="203"/>
      <c r="G42" s="204"/>
      <c r="H42" s="240"/>
      <c r="I42" s="200">
        <v>813036.71</v>
      </c>
    </row>
    <row r="43" spans="2:9" ht="15.75" customHeight="1">
      <c r="B43" s="188" t="s">
        <v>229</v>
      </c>
      <c r="C43" s="195" t="s">
        <v>105</v>
      </c>
      <c r="D43" s="202" t="s">
        <v>230</v>
      </c>
      <c r="E43" s="203"/>
      <c r="F43" s="203"/>
      <c r="G43" s="204"/>
      <c r="H43" s="240"/>
      <c r="I43" s="200">
        <v>2306</v>
      </c>
    </row>
    <row r="44" spans="2:9" ht="15.75" customHeight="1">
      <c r="B44" s="188" t="s">
        <v>23</v>
      </c>
      <c r="C44" s="195" t="s">
        <v>104</v>
      </c>
      <c r="D44" s="196" t="s">
        <v>231</v>
      </c>
      <c r="E44" s="197"/>
      <c r="F44" s="197"/>
      <c r="G44" s="198"/>
      <c r="H44" s="240"/>
      <c r="I44" s="200">
        <f>SUM(I45:I47)</f>
        <v>138183.07999999999</v>
      </c>
    </row>
    <row r="45" spans="2:9" ht="15.75" customHeight="1">
      <c r="B45" s="188" t="s">
        <v>232</v>
      </c>
      <c r="C45" s="195" t="s">
        <v>103</v>
      </c>
      <c r="D45" s="196" t="s">
        <v>233</v>
      </c>
      <c r="E45" s="197"/>
      <c r="F45" s="197"/>
      <c r="G45" s="198"/>
      <c r="H45" s="240"/>
      <c r="I45" s="200">
        <v>138183.07999999999</v>
      </c>
    </row>
    <row r="46" spans="2:9" ht="15.75" customHeight="1">
      <c r="B46" s="188" t="s">
        <v>234</v>
      </c>
      <c r="C46" s="195" t="s">
        <v>102</v>
      </c>
      <c r="D46" s="196" t="s">
        <v>235</v>
      </c>
      <c r="E46" s="197"/>
      <c r="F46" s="197"/>
      <c r="G46" s="198"/>
      <c r="H46" s="240"/>
      <c r="I46" s="200" t="s">
        <v>18</v>
      </c>
    </row>
    <row r="47" spans="2:9" ht="15.75" customHeight="1">
      <c r="B47" s="188" t="s">
        <v>236</v>
      </c>
      <c r="C47" s="195" t="s">
        <v>101</v>
      </c>
      <c r="D47" s="196" t="s">
        <v>237</v>
      </c>
      <c r="E47" s="197"/>
      <c r="F47" s="197"/>
      <c r="G47" s="198"/>
      <c r="H47" s="240"/>
      <c r="I47" s="200" t="s">
        <v>18</v>
      </c>
    </row>
    <row r="48" spans="2:9" ht="15.75" customHeight="1">
      <c r="B48" s="188" t="s">
        <v>238</v>
      </c>
      <c r="C48" s="195" t="s">
        <v>100</v>
      </c>
      <c r="D48" s="202" t="s">
        <v>239</v>
      </c>
      <c r="E48" s="203"/>
      <c r="F48" s="203"/>
      <c r="G48" s="204"/>
      <c r="H48" s="240"/>
      <c r="I48" s="200">
        <v>49487.01</v>
      </c>
    </row>
    <row r="49" spans="2:9" ht="15.75" customHeight="1">
      <c r="B49" s="188" t="s">
        <v>240</v>
      </c>
      <c r="C49" s="195" t="s">
        <v>99</v>
      </c>
      <c r="D49" s="196" t="s">
        <v>241</v>
      </c>
      <c r="E49" s="197"/>
      <c r="F49" s="197"/>
      <c r="G49" s="198"/>
      <c r="H49" s="240"/>
      <c r="I49" s="200">
        <v>895.3</v>
      </c>
    </row>
    <row r="50" spans="2:9" ht="15.75" customHeight="1">
      <c r="B50" s="188" t="s">
        <v>242</v>
      </c>
      <c r="C50" s="195" t="s">
        <v>98</v>
      </c>
      <c r="D50" s="202" t="s">
        <v>243</v>
      </c>
      <c r="E50" s="203"/>
      <c r="F50" s="203"/>
      <c r="G50" s="204"/>
      <c r="H50" s="240"/>
      <c r="I50" s="200">
        <v>0</v>
      </c>
    </row>
    <row r="51" spans="2:9" ht="15.75" customHeight="1">
      <c r="B51" s="188" t="s">
        <v>244</v>
      </c>
      <c r="C51" s="195" t="s">
        <v>97</v>
      </c>
      <c r="D51" s="202" t="s">
        <v>245</v>
      </c>
      <c r="E51" s="203"/>
      <c r="F51" s="203"/>
      <c r="G51" s="204"/>
      <c r="H51" s="240"/>
      <c r="I51" s="200" t="s">
        <v>18</v>
      </c>
    </row>
    <row r="52" spans="2:9" ht="15.75" customHeight="1">
      <c r="B52" s="188" t="s">
        <v>246</v>
      </c>
      <c r="C52" s="195" t="s">
        <v>96</v>
      </c>
      <c r="D52" s="202" t="s">
        <v>247</v>
      </c>
      <c r="E52" s="203"/>
      <c r="F52" s="203"/>
      <c r="G52" s="204"/>
      <c r="H52" s="240"/>
      <c r="I52" s="200" t="s">
        <v>18</v>
      </c>
    </row>
    <row r="53" spans="2:9" ht="31.5" customHeight="1">
      <c r="B53" s="188" t="s">
        <v>248</v>
      </c>
      <c r="C53" s="195" t="s">
        <v>95</v>
      </c>
      <c r="D53" s="202" t="s">
        <v>249</v>
      </c>
      <c r="E53" s="203"/>
      <c r="F53" s="203"/>
      <c r="G53" s="204"/>
      <c r="H53" s="240"/>
      <c r="I53" s="200" t="s">
        <v>18</v>
      </c>
    </row>
    <row r="54" spans="2:9" ht="15.75" customHeight="1">
      <c r="B54" s="188" t="s">
        <v>250</v>
      </c>
      <c r="C54" s="195" t="s">
        <v>94</v>
      </c>
      <c r="D54" s="212" t="s">
        <v>251</v>
      </c>
      <c r="E54" s="213"/>
      <c r="F54" s="213"/>
      <c r="G54" s="214"/>
      <c r="H54" s="240"/>
      <c r="I54" s="200">
        <v>7921.66</v>
      </c>
    </row>
    <row r="55" spans="2:9" ht="32.1" customHeight="1">
      <c r="B55" s="188" t="s">
        <v>252</v>
      </c>
      <c r="C55" s="195"/>
      <c r="D55" s="215" t="s">
        <v>253</v>
      </c>
      <c r="E55" s="216"/>
      <c r="F55" s="216"/>
      <c r="G55" s="217"/>
      <c r="H55" s="240"/>
      <c r="I55" s="200" t="s">
        <v>18</v>
      </c>
    </row>
    <row r="56" spans="2:9" ht="15.75" customHeight="1">
      <c r="B56" s="218" t="s">
        <v>24</v>
      </c>
      <c r="C56" s="219" t="s">
        <v>93</v>
      </c>
      <c r="D56" s="220" t="s">
        <v>254</v>
      </c>
      <c r="E56" s="221"/>
      <c r="F56" s="221"/>
      <c r="G56" s="222"/>
      <c r="H56" s="241"/>
      <c r="I56" s="223">
        <f>I21-I40</f>
        <v>1248.8699999999953</v>
      </c>
    </row>
    <row r="57" spans="2:9" ht="32.25" customHeight="1">
      <c r="B57" s="218" t="s">
        <v>255</v>
      </c>
      <c r="C57" s="224" t="s">
        <v>92</v>
      </c>
      <c r="D57" s="225" t="s">
        <v>91</v>
      </c>
      <c r="E57" s="226"/>
      <c r="F57" s="226"/>
      <c r="G57" s="227"/>
      <c r="H57" s="242"/>
      <c r="I57" s="223" t="s">
        <v>18</v>
      </c>
    </row>
    <row r="58" spans="2:9" ht="15.75" customHeight="1">
      <c r="B58" s="218" t="s">
        <v>30</v>
      </c>
      <c r="C58" s="219" t="s">
        <v>90</v>
      </c>
      <c r="D58" s="220" t="s">
        <v>90</v>
      </c>
      <c r="E58" s="221"/>
      <c r="F58" s="221"/>
      <c r="G58" s="222"/>
      <c r="H58" s="242"/>
      <c r="I58" s="228" t="s">
        <v>18</v>
      </c>
    </row>
    <row r="59" spans="2:9" ht="15.75" customHeight="1">
      <c r="B59" s="218" t="s">
        <v>161</v>
      </c>
      <c r="C59" s="224" t="s">
        <v>89</v>
      </c>
      <c r="D59" s="229" t="s">
        <v>89</v>
      </c>
      <c r="E59" s="230"/>
      <c r="F59" s="230"/>
      <c r="G59" s="231"/>
      <c r="H59" s="242"/>
      <c r="I59" s="228" t="s">
        <v>18</v>
      </c>
    </row>
    <row r="60" spans="2:9" ht="15.75" customHeight="1">
      <c r="B60" s="218" t="s">
        <v>177</v>
      </c>
      <c r="C60" s="219" t="s">
        <v>88</v>
      </c>
      <c r="D60" s="220" t="s">
        <v>88</v>
      </c>
      <c r="E60" s="221"/>
      <c r="F60" s="221"/>
      <c r="G60" s="222"/>
      <c r="H60" s="242"/>
      <c r="I60" s="223">
        <f>SUM(I56,I57,I58,I59)</f>
        <v>1248.8699999999953</v>
      </c>
    </row>
    <row r="61" spans="2:9" ht="11.1" customHeight="1">
      <c r="B61" s="232" t="s">
        <v>256</v>
      </c>
      <c r="C61" s="232"/>
      <c r="D61" s="232"/>
      <c r="E61" s="232"/>
      <c r="F61" s="232"/>
      <c r="G61" s="232"/>
      <c r="H61" s="232"/>
      <c r="I61" s="232"/>
    </row>
    <row r="62" spans="2:9" ht="27.75" customHeight="1">
      <c r="B62" s="233" t="s">
        <v>288</v>
      </c>
      <c r="C62" s="233"/>
      <c r="D62" s="233"/>
      <c r="E62" s="233"/>
      <c r="F62" s="233"/>
      <c r="G62" s="233"/>
      <c r="H62" s="238" t="s">
        <v>192</v>
      </c>
      <c r="I62" s="238"/>
    </row>
    <row r="63" spans="2:9" s="17" customFormat="1" ht="18.75" customHeight="1">
      <c r="B63" s="122" t="s">
        <v>257</v>
      </c>
      <c r="C63" s="122"/>
      <c r="D63" s="122"/>
      <c r="E63" s="122"/>
      <c r="F63" s="122"/>
      <c r="G63" s="122"/>
      <c r="H63" s="12" t="s">
        <v>33</v>
      </c>
      <c r="I63" s="235" t="s">
        <v>32</v>
      </c>
    </row>
    <row r="64" spans="2:9" s="17" customFormat="1" ht="15" customHeight="1">
      <c r="B64" s="236" t="s">
        <v>291</v>
      </c>
      <c r="C64" s="236"/>
      <c r="D64" s="236"/>
      <c r="E64" s="236"/>
      <c r="F64" s="236"/>
      <c r="G64" s="236"/>
      <c r="H64" s="237"/>
      <c r="I64" s="234" t="s">
        <v>34</v>
      </c>
    </row>
    <row r="65" spans="2:9" s="17" customFormat="1" ht="15.6" customHeight="1">
      <c r="B65" s="122" t="s">
        <v>258</v>
      </c>
      <c r="C65" s="122"/>
      <c r="D65" s="122"/>
      <c r="E65" s="122"/>
      <c r="F65" s="122"/>
      <c r="G65" s="122"/>
      <c r="H65" s="12" t="s">
        <v>87</v>
      </c>
      <c r="I65" s="235" t="s">
        <v>32</v>
      </c>
    </row>
  </sheetData>
  <mergeCells count="59">
    <mergeCell ref="D58:G58"/>
    <mergeCell ref="B63:G63"/>
    <mergeCell ref="B64:G64"/>
    <mergeCell ref="D59:G59"/>
    <mergeCell ref="D60:G60"/>
    <mergeCell ref="B61:I61"/>
    <mergeCell ref="B62:G62"/>
    <mergeCell ref="H62:I62"/>
    <mergeCell ref="D53:G53"/>
    <mergeCell ref="D54:G54"/>
    <mergeCell ref="D55:G55"/>
    <mergeCell ref="D56:G56"/>
    <mergeCell ref="D57:G57"/>
    <mergeCell ref="D48:G48"/>
    <mergeCell ref="D49:G49"/>
    <mergeCell ref="D50:G50"/>
    <mergeCell ref="D51:G51"/>
    <mergeCell ref="D52:G52"/>
    <mergeCell ref="D43:G43"/>
    <mergeCell ref="D44:G44"/>
    <mergeCell ref="D45:G45"/>
    <mergeCell ref="D46:G46"/>
    <mergeCell ref="D47:G47"/>
    <mergeCell ref="D38:G38"/>
    <mergeCell ref="D39:G39"/>
    <mergeCell ref="D40:G40"/>
    <mergeCell ref="D41:G41"/>
    <mergeCell ref="D42:G42"/>
    <mergeCell ref="D28:G28"/>
    <mergeCell ref="D34:G34"/>
    <mergeCell ref="D35:G35"/>
    <mergeCell ref="D36:G36"/>
    <mergeCell ref="D37:G37"/>
    <mergeCell ref="D23:G23"/>
    <mergeCell ref="D24:G24"/>
    <mergeCell ref="D25:G25"/>
    <mergeCell ref="D26:G26"/>
    <mergeCell ref="D27:G27"/>
    <mergeCell ref="B19:C19"/>
    <mergeCell ref="D19:G19"/>
    <mergeCell ref="D20:G20"/>
    <mergeCell ref="D21:G21"/>
    <mergeCell ref="D22:G22"/>
    <mergeCell ref="B65:G65"/>
    <mergeCell ref="B1:I1"/>
    <mergeCell ref="B5:I5"/>
    <mergeCell ref="B6:I6"/>
    <mergeCell ref="B7:I7"/>
    <mergeCell ref="B8:I8"/>
    <mergeCell ref="D2:I2"/>
    <mergeCell ref="B9:I9"/>
    <mergeCell ref="B10:I10"/>
    <mergeCell ref="B11:I11"/>
    <mergeCell ref="B12:I12"/>
    <mergeCell ref="B13:I13"/>
    <mergeCell ref="B14:I14"/>
    <mergeCell ref="B17:I17"/>
    <mergeCell ref="B18:I18"/>
    <mergeCell ref="B16:I16"/>
  </mergeCells>
  <printOptions horizontalCentered="1"/>
  <pageMargins left="1.1811023622047245" right="0.39370078740157483" top="0.78740157480314965" bottom="0.39370078740157483" header="0.51181102362204722" footer="0.51181102362204722"/>
  <pageSetup paperSize="9" scale="70" orientation="portrait" cellComments="asDisplayed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B4756-A73D-444A-AD89-A4DD85B05DF9}">
  <dimension ref="A1:P29"/>
  <sheetViews>
    <sheetView showGridLines="0" tabSelected="1" zoomScale="80" zoomScaleSheetLayoutView="75" workbookViewId="0">
      <selection activeCell="B1" sqref="B1:N1"/>
    </sheetView>
  </sheetViews>
  <sheetFormatPr defaultColWidth="9.7109375" defaultRowHeight="15" customHeight="1"/>
  <cols>
    <col min="1" max="1" width="9.7109375" style="1"/>
    <col min="2" max="2" width="6" style="9" customWidth="1"/>
    <col min="3" max="3" width="32.85546875" style="1" customWidth="1"/>
    <col min="4" max="11" width="15.7109375" style="1" customWidth="1"/>
    <col min="12" max="12" width="13.140625" style="1" customWidth="1"/>
    <col min="13" max="14" width="15.7109375" style="1" customWidth="1"/>
    <col min="15" max="15" width="20.28515625" style="1" customWidth="1"/>
    <col min="16" max="16384" width="9.7109375" style="1"/>
  </cols>
  <sheetData>
    <row r="1" spans="2:15" ht="34.5" customHeight="1">
      <c r="B1" s="170" t="s">
        <v>0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</row>
    <row r="2" spans="2:15" ht="28.5" customHeight="1">
      <c r="C2" s="1" t="s">
        <v>286</v>
      </c>
      <c r="K2" s="24"/>
      <c r="L2" s="172" t="s">
        <v>272</v>
      </c>
      <c r="M2" s="172"/>
      <c r="N2" s="172"/>
    </row>
    <row r="3" spans="2:15" ht="15" customHeight="1">
      <c r="L3" s="1" t="s">
        <v>273</v>
      </c>
    </row>
    <row r="4" spans="2:15" ht="15" customHeight="1">
      <c r="B4" s="171" t="s">
        <v>274</v>
      </c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</row>
    <row r="5" spans="2:15" ht="14.25" customHeight="1"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</row>
    <row r="6" spans="2:15" ht="15" customHeight="1">
      <c r="B6" s="171" t="s">
        <v>275</v>
      </c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</row>
    <row r="7" spans="2:15" ht="20.25" customHeight="1">
      <c r="H7" s="35">
        <v>46203</v>
      </c>
    </row>
    <row r="8" spans="2:15" ht="15" customHeight="1">
      <c r="B8" s="166" t="s">
        <v>1</v>
      </c>
      <c r="C8" s="166" t="s">
        <v>2</v>
      </c>
      <c r="D8" s="166" t="s">
        <v>3</v>
      </c>
      <c r="E8" s="173" t="s">
        <v>4</v>
      </c>
      <c r="F8" s="174"/>
      <c r="G8" s="174"/>
      <c r="H8" s="174"/>
      <c r="I8" s="174"/>
      <c r="J8" s="174"/>
      <c r="K8" s="174"/>
      <c r="L8" s="174"/>
      <c r="M8" s="175"/>
      <c r="N8" s="166" t="s">
        <v>5</v>
      </c>
    </row>
    <row r="9" spans="2:15" ht="123" customHeight="1">
      <c r="B9" s="167"/>
      <c r="C9" s="167"/>
      <c r="D9" s="167"/>
      <c r="E9" s="26" t="s">
        <v>6</v>
      </c>
      <c r="F9" s="26" t="s">
        <v>276</v>
      </c>
      <c r="G9" s="26" t="s">
        <v>7</v>
      </c>
      <c r="H9" s="26" t="s">
        <v>8</v>
      </c>
      <c r="I9" s="26" t="s">
        <v>9</v>
      </c>
      <c r="J9" s="2" t="s">
        <v>10</v>
      </c>
      <c r="K9" s="26" t="s">
        <v>11</v>
      </c>
      <c r="L9" s="26" t="s">
        <v>12</v>
      </c>
      <c r="M9" s="25" t="s">
        <v>13</v>
      </c>
      <c r="N9" s="167"/>
    </row>
    <row r="10" spans="2:15" ht="15" customHeight="1">
      <c r="B10" s="27">
        <v>1</v>
      </c>
      <c r="C10" s="27">
        <v>2</v>
      </c>
      <c r="D10" s="27">
        <v>3</v>
      </c>
      <c r="E10" s="27">
        <v>4</v>
      </c>
      <c r="F10" s="27">
        <v>5</v>
      </c>
      <c r="G10" s="27">
        <v>6</v>
      </c>
      <c r="H10" s="27">
        <v>7</v>
      </c>
      <c r="I10" s="27">
        <v>8</v>
      </c>
      <c r="J10" s="27">
        <v>9</v>
      </c>
      <c r="K10" s="27">
        <v>10</v>
      </c>
      <c r="L10" s="28" t="s">
        <v>14</v>
      </c>
      <c r="M10" s="27">
        <v>12</v>
      </c>
      <c r="N10" s="27">
        <v>13</v>
      </c>
    </row>
    <row r="11" spans="2:15" ht="33" customHeight="1">
      <c r="B11" s="29" t="s">
        <v>15</v>
      </c>
      <c r="C11" s="30" t="s">
        <v>277</v>
      </c>
      <c r="D11" s="31">
        <f t="shared" ref="D11:M11" si="0">SUM(D12:D13)</f>
        <v>1087192.17</v>
      </c>
      <c r="E11" s="31">
        <f t="shared" si="0"/>
        <v>46275.6</v>
      </c>
      <c r="F11" s="31">
        <f t="shared" si="0"/>
        <v>0</v>
      </c>
      <c r="G11" s="31">
        <f t="shared" si="0"/>
        <v>19762.82</v>
      </c>
      <c r="H11" s="31">
        <f t="shared" si="0"/>
        <v>0</v>
      </c>
      <c r="I11" s="31">
        <f t="shared" si="0"/>
        <v>0</v>
      </c>
      <c r="J11" s="31">
        <f t="shared" si="0"/>
        <v>-8618.66</v>
      </c>
      <c r="K11" s="31">
        <f t="shared" si="0"/>
        <v>0</v>
      </c>
      <c r="L11" s="31">
        <f t="shared" si="0"/>
        <v>0</v>
      </c>
      <c r="M11" s="31">
        <f t="shared" si="0"/>
        <v>0</v>
      </c>
      <c r="N11" s="31">
        <f t="shared" ref="N11:N25" si="1">SUM(D11:M11)</f>
        <v>1144611.9300000002</v>
      </c>
      <c r="O11" s="3"/>
    </row>
    <row r="12" spans="2:15" ht="19.5" customHeight="1">
      <c r="B12" s="32" t="s">
        <v>16</v>
      </c>
      <c r="C12" s="33" t="s">
        <v>17</v>
      </c>
      <c r="D12" s="34">
        <v>1087192.17</v>
      </c>
      <c r="E12" s="34">
        <v>42275.6</v>
      </c>
      <c r="F12" s="34">
        <v>100</v>
      </c>
      <c r="G12" s="34">
        <v>19762.82</v>
      </c>
      <c r="H12" s="34" t="s">
        <v>18</v>
      </c>
      <c r="I12" s="34" t="s">
        <v>18</v>
      </c>
      <c r="J12" s="34">
        <v>-8118.66</v>
      </c>
      <c r="K12" s="34" t="s">
        <v>18</v>
      </c>
      <c r="L12" s="34" t="s">
        <v>18</v>
      </c>
      <c r="M12" s="34">
        <v>0</v>
      </c>
      <c r="N12" s="34">
        <f t="shared" si="1"/>
        <v>1141211.9300000002</v>
      </c>
      <c r="O12" s="4"/>
    </row>
    <row r="13" spans="2:15" ht="19.5" customHeight="1">
      <c r="B13" s="32" t="s">
        <v>19</v>
      </c>
      <c r="C13" s="33" t="s">
        <v>20</v>
      </c>
      <c r="D13" s="34">
        <v>0</v>
      </c>
      <c r="E13" s="34">
        <v>4000</v>
      </c>
      <c r="F13" s="34">
        <v>-100</v>
      </c>
      <c r="G13" s="34" t="s">
        <v>18</v>
      </c>
      <c r="H13" s="34" t="s">
        <v>18</v>
      </c>
      <c r="I13" s="34" t="s">
        <v>18</v>
      </c>
      <c r="J13" s="34">
        <v>-500</v>
      </c>
      <c r="K13" s="34" t="s">
        <v>18</v>
      </c>
      <c r="L13" s="34" t="s">
        <v>18</v>
      </c>
      <c r="M13" s="34">
        <v>0</v>
      </c>
      <c r="N13" s="34">
        <f t="shared" si="1"/>
        <v>3400</v>
      </c>
      <c r="O13" s="3"/>
    </row>
    <row r="14" spans="2:15" ht="33" customHeight="1">
      <c r="B14" s="29" t="s">
        <v>21</v>
      </c>
      <c r="C14" s="30" t="s">
        <v>278</v>
      </c>
      <c r="D14" s="31">
        <f t="shared" ref="D14:M14" si="2">SUM(D15:D16)</f>
        <v>1072407.3</v>
      </c>
      <c r="E14" s="31">
        <f t="shared" si="2"/>
        <v>1046361.79</v>
      </c>
      <c r="F14" s="31">
        <f t="shared" si="2"/>
        <v>0</v>
      </c>
      <c r="G14" s="31">
        <f t="shared" si="2"/>
        <v>0</v>
      </c>
      <c r="H14" s="31">
        <f t="shared" si="2"/>
        <v>0</v>
      </c>
      <c r="I14" s="31">
        <f t="shared" si="2"/>
        <v>0</v>
      </c>
      <c r="J14" s="31">
        <f t="shared" si="2"/>
        <v>-972745</v>
      </c>
      <c r="K14" s="31">
        <f t="shared" si="2"/>
        <v>0</v>
      </c>
      <c r="L14" s="31">
        <f t="shared" si="2"/>
        <v>0</v>
      </c>
      <c r="M14" s="31">
        <f t="shared" si="2"/>
        <v>0</v>
      </c>
      <c r="N14" s="31">
        <f t="shared" si="1"/>
        <v>1146024.0899999999</v>
      </c>
      <c r="O14" s="3"/>
    </row>
    <row r="15" spans="2:15" ht="18" customHeight="1">
      <c r="B15" s="32" t="s">
        <v>22</v>
      </c>
      <c r="C15" s="33" t="s">
        <v>17</v>
      </c>
      <c r="D15" s="34">
        <v>1065303.7</v>
      </c>
      <c r="E15" s="34">
        <v>118800.39</v>
      </c>
      <c r="F15" s="34">
        <v>90</v>
      </c>
      <c r="G15" s="34" t="s">
        <v>18</v>
      </c>
      <c r="H15" s="34" t="s">
        <v>18</v>
      </c>
      <c r="I15" s="34" t="s">
        <v>18</v>
      </c>
      <c r="J15" s="34">
        <v>-58791.45</v>
      </c>
      <c r="K15" s="34" t="s">
        <v>18</v>
      </c>
      <c r="L15" s="34" t="s">
        <v>18</v>
      </c>
      <c r="M15" s="34">
        <v>0</v>
      </c>
      <c r="N15" s="34">
        <f t="shared" si="1"/>
        <v>1125402.6399999999</v>
      </c>
      <c r="O15" s="3"/>
    </row>
    <row r="16" spans="2:15" ht="18.75" customHeight="1">
      <c r="B16" s="32" t="s">
        <v>23</v>
      </c>
      <c r="C16" s="33" t="s">
        <v>20</v>
      </c>
      <c r="D16" s="34">
        <v>7103.6</v>
      </c>
      <c r="E16" s="34">
        <v>927561.4</v>
      </c>
      <c r="F16" s="34">
        <v>-90</v>
      </c>
      <c r="G16" s="34" t="s">
        <v>18</v>
      </c>
      <c r="H16" s="34" t="s">
        <v>18</v>
      </c>
      <c r="I16" s="34" t="s">
        <v>18</v>
      </c>
      <c r="J16" s="34">
        <v>-913953.55</v>
      </c>
      <c r="K16" s="34" t="s">
        <v>18</v>
      </c>
      <c r="L16" s="34" t="s">
        <v>18</v>
      </c>
      <c r="M16" s="34">
        <v>0</v>
      </c>
      <c r="N16" s="34">
        <f t="shared" si="1"/>
        <v>20621.449999999953</v>
      </c>
      <c r="O16" s="3"/>
    </row>
    <row r="17" spans="1:16" ht="45" customHeight="1">
      <c r="B17" s="29" t="s">
        <v>24</v>
      </c>
      <c r="C17" s="30" t="s">
        <v>279</v>
      </c>
      <c r="D17" s="31">
        <f t="shared" ref="D17:M17" si="3">SUM(D18:D19)</f>
        <v>81724.27</v>
      </c>
      <c r="E17" s="31">
        <f t="shared" si="3"/>
        <v>5100</v>
      </c>
      <c r="F17" s="31">
        <f t="shared" si="3"/>
        <v>0</v>
      </c>
      <c r="G17" s="31">
        <f t="shared" si="3"/>
        <v>0</v>
      </c>
      <c r="H17" s="31">
        <f t="shared" si="3"/>
        <v>0</v>
      </c>
      <c r="I17" s="31">
        <f t="shared" si="3"/>
        <v>0</v>
      </c>
      <c r="J17" s="31">
        <f t="shared" si="3"/>
        <v>-14780.24</v>
      </c>
      <c r="K17" s="31">
        <f t="shared" si="3"/>
        <v>0</v>
      </c>
      <c r="L17" s="31">
        <f t="shared" si="3"/>
        <v>0</v>
      </c>
      <c r="M17" s="31">
        <f t="shared" si="3"/>
        <v>0</v>
      </c>
      <c r="N17" s="31">
        <f t="shared" si="1"/>
        <v>72044.03</v>
      </c>
      <c r="O17" s="3"/>
    </row>
    <row r="18" spans="1:16" ht="18.75" customHeight="1">
      <c r="B18" s="32" t="s">
        <v>25</v>
      </c>
      <c r="C18" s="33" t="s">
        <v>17</v>
      </c>
      <c r="D18" s="34">
        <v>81724.27</v>
      </c>
      <c r="E18" s="34" t="s">
        <v>18</v>
      </c>
      <c r="F18" s="34" t="s">
        <v>18</v>
      </c>
      <c r="G18" s="34" t="s">
        <v>18</v>
      </c>
      <c r="H18" s="34" t="s">
        <v>18</v>
      </c>
      <c r="I18" s="34" t="s">
        <v>18</v>
      </c>
      <c r="J18" s="34">
        <v>-11453.68</v>
      </c>
      <c r="K18" s="34" t="s">
        <v>18</v>
      </c>
      <c r="L18" s="34" t="s">
        <v>18</v>
      </c>
      <c r="M18" s="34" t="s">
        <v>18</v>
      </c>
      <c r="N18" s="34">
        <f t="shared" si="1"/>
        <v>70270.59</v>
      </c>
      <c r="O18" s="3"/>
    </row>
    <row r="19" spans="1:16" ht="18.75" customHeight="1">
      <c r="B19" s="32" t="s">
        <v>26</v>
      </c>
      <c r="C19" s="33" t="s">
        <v>20</v>
      </c>
      <c r="D19" s="34">
        <v>0</v>
      </c>
      <c r="E19" s="34">
        <v>5100</v>
      </c>
      <c r="F19" s="34" t="s">
        <v>18</v>
      </c>
      <c r="G19" s="34" t="s">
        <v>18</v>
      </c>
      <c r="H19" s="34" t="s">
        <v>18</v>
      </c>
      <c r="I19" s="34" t="s">
        <v>18</v>
      </c>
      <c r="J19" s="34">
        <v>-3326.56</v>
      </c>
      <c r="K19" s="34" t="s">
        <v>18</v>
      </c>
      <c r="L19" s="34" t="s">
        <v>18</v>
      </c>
      <c r="M19" s="34" t="s">
        <v>18</v>
      </c>
      <c r="N19" s="34">
        <f t="shared" si="1"/>
        <v>1773.44</v>
      </c>
      <c r="O19" s="3"/>
    </row>
    <row r="20" spans="1:16" ht="33" customHeight="1">
      <c r="B20" s="29" t="s">
        <v>27</v>
      </c>
      <c r="C20" s="30" t="s">
        <v>280</v>
      </c>
      <c r="D20" s="31">
        <f t="shared" ref="D20:M20" si="4">SUM(D21:D22)</f>
        <v>0</v>
      </c>
      <c r="E20" s="31">
        <f t="shared" si="4"/>
        <v>0</v>
      </c>
      <c r="F20" s="31">
        <f t="shared" si="4"/>
        <v>0</v>
      </c>
      <c r="G20" s="31">
        <f t="shared" si="4"/>
        <v>0</v>
      </c>
      <c r="H20" s="31">
        <f t="shared" si="4"/>
        <v>0</v>
      </c>
      <c r="I20" s="31">
        <f t="shared" si="4"/>
        <v>0</v>
      </c>
      <c r="J20" s="31">
        <f t="shared" si="4"/>
        <v>0</v>
      </c>
      <c r="K20" s="31">
        <f t="shared" si="4"/>
        <v>0</v>
      </c>
      <c r="L20" s="31">
        <f t="shared" si="4"/>
        <v>0</v>
      </c>
      <c r="M20" s="31">
        <f t="shared" si="4"/>
        <v>0</v>
      </c>
      <c r="N20" s="31">
        <f t="shared" si="1"/>
        <v>0</v>
      </c>
      <c r="O20" s="3"/>
    </row>
    <row r="21" spans="1:16" ht="22.5" customHeight="1">
      <c r="B21" s="32" t="s">
        <v>28</v>
      </c>
      <c r="C21" s="33" t="s">
        <v>17</v>
      </c>
      <c r="D21" s="34" t="s">
        <v>18</v>
      </c>
      <c r="E21" s="34" t="s">
        <v>18</v>
      </c>
      <c r="F21" s="34" t="s">
        <v>18</v>
      </c>
      <c r="G21" s="34" t="s">
        <v>18</v>
      </c>
      <c r="H21" s="34" t="s">
        <v>18</v>
      </c>
      <c r="I21" s="34" t="s">
        <v>18</v>
      </c>
      <c r="J21" s="34" t="s">
        <v>18</v>
      </c>
      <c r="K21" s="34" t="s">
        <v>18</v>
      </c>
      <c r="L21" s="34" t="s">
        <v>18</v>
      </c>
      <c r="M21" s="34" t="s">
        <v>18</v>
      </c>
      <c r="N21" s="34">
        <f t="shared" si="1"/>
        <v>0</v>
      </c>
      <c r="O21" s="3"/>
    </row>
    <row r="22" spans="1:16" ht="21.75" customHeight="1">
      <c r="B22" s="32" t="s">
        <v>29</v>
      </c>
      <c r="C22" s="33" t="s">
        <v>20</v>
      </c>
      <c r="D22" s="34" t="s">
        <v>18</v>
      </c>
      <c r="E22" s="34" t="s">
        <v>18</v>
      </c>
      <c r="F22" s="34" t="s">
        <v>18</v>
      </c>
      <c r="G22" s="34" t="s">
        <v>18</v>
      </c>
      <c r="H22" s="34" t="s">
        <v>18</v>
      </c>
      <c r="I22" s="34" t="s">
        <v>18</v>
      </c>
      <c r="J22" s="34" t="s">
        <v>18</v>
      </c>
      <c r="K22" s="34" t="s">
        <v>18</v>
      </c>
      <c r="L22" s="34" t="s">
        <v>18</v>
      </c>
      <c r="M22" s="34" t="s">
        <v>18</v>
      </c>
      <c r="N22" s="34">
        <f t="shared" si="1"/>
        <v>0</v>
      </c>
      <c r="O22" s="3"/>
    </row>
    <row r="23" spans="1:16" ht="31.5" customHeight="1">
      <c r="B23" s="29" t="s">
        <v>30</v>
      </c>
      <c r="C23" s="30" t="s">
        <v>281</v>
      </c>
      <c r="D23" s="31">
        <f t="shared" ref="D23:M23" si="5">SUM(D24:D25)</f>
        <v>178991.18</v>
      </c>
      <c r="E23" s="31">
        <f t="shared" si="5"/>
        <v>149.99999999999909</v>
      </c>
      <c r="F23" s="31">
        <f t="shared" si="5"/>
        <v>0</v>
      </c>
      <c r="G23" s="31">
        <f t="shared" si="5"/>
        <v>7591.53</v>
      </c>
      <c r="H23" s="31">
        <f t="shared" si="5"/>
        <v>0</v>
      </c>
      <c r="I23" s="31">
        <f t="shared" si="5"/>
        <v>0</v>
      </c>
      <c r="J23" s="31">
        <f t="shared" si="5"/>
        <v>-1149.19</v>
      </c>
      <c r="K23" s="31">
        <f t="shared" si="5"/>
        <v>0</v>
      </c>
      <c r="L23" s="31">
        <f t="shared" si="5"/>
        <v>0</v>
      </c>
      <c r="M23" s="31">
        <f t="shared" si="5"/>
        <v>0</v>
      </c>
      <c r="N23" s="31">
        <f t="shared" si="1"/>
        <v>185583.52</v>
      </c>
      <c r="O23" s="3"/>
    </row>
    <row r="24" spans="1:16" ht="23.25" customHeight="1">
      <c r="B24" s="32" t="s">
        <v>16</v>
      </c>
      <c r="C24" s="33" t="s">
        <v>17</v>
      </c>
      <c r="D24" s="34">
        <v>158654.82999999999</v>
      </c>
      <c r="E24" s="34">
        <v>-9.0949470177293006E-13</v>
      </c>
      <c r="F24" s="34">
        <v>18328</v>
      </c>
      <c r="G24" s="34">
        <v>7591.53</v>
      </c>
      <c r="H24" s="34" t="s">
        <v>18</v>
      </c>
      <c r="I24" s="34" t="s">
        <v>18</v>
      </c>
      <c r="J24" s="34">
        <v>-769.19</v>
      </c>
      <c r="K24" s="34" t="s">
        <v>18</v>
      </c>
      <c r="L24" s="34" t="s">
        <v>18</v>
      </c>
      <c r="M24" s="34" t="s">
        <v>18</v>
      </c>
      <c r="N24" s="34">
        <f t="shared" si="1"/>
        <v>183805.16999999998</v>
      </c>
      <c r="O24" s="4"/>
    </row>
    <row r="25" spans="1:16" ht="25.5" customHeight="1">
      <c r="B25" s="32" t="s">
        <v>19</v>
      </c>
      <c r="C25" s="33" t="s">
        <v>20</v>
      </c>
      <c r="D25" s="34">
        <v>20336.349999999999</v>
      </c>
      <c r="E25" s="34">
        <v>150</v>
      </c>
      <c r="F25" s="34">
        <v>-18328</v>
      </c>
      <c r="G25" s="34" t="s">
        <v>18</v>
      </c>
      <c r="H25" s="34" t="s">
        <v>18</v>
      </c>
      <c r="I25" s="34" t="s">
        <v>18</v>
      </c>
      <c r="J25" s="34">
        <v>-380</v>
      </c>
      <c r="K25" s="34" t="s">
        <v>18</v>
      </c>
      <c r="L25" s="34" t="s">
        <v>18</v>
      </c>
      <c r="M25" s="34" t="s">
        <v>18</v>
      </c>
      <c r="N25" s="34">
        <f t="shared" si="1"/>
        <v>1778.3499999999985</v>
      </c>
      <c r="O25" s="3"/>
    </row>
    <row r="26" spans="1:16" ht="28.5" customHeight="1">
      <c r="B26" s="29" t="s">
        <v>161</v>
      </c>
      <c r="C26" s="30" t="s">
        <v>31</v>
      </c>
      <c r="D26" s="31">
        <f t="shared" ref="D26:N26" si="6">SUM(D11,D14,D17,D20,D23)</f>
        <v>2420314.92</v>
      </c>
      <c r="E26" s="31">
        <f t="shared" si="6"/>
        <v>1097887.3900000001</v>
      </c>
      <c r="F26" s="31">
        <f t="shared" si="6"/>
        <v>0</v>
      </c>
      <c r="G26" s="31">
        <f t="shared" si="6"/>
        <v>27354.35</v>
      </c>
      <c r="H26" s="31">
        <f t="shared" si="6"/>
        <v>0</v>
      </c>
      <c r="I26" s="31">
        <f t="shared" si="6"/>
        <v>0</v>
      </c>
      <c r="J26" s="31">
        <f t="shared" si="6"/>
        <v>-997293.09</v>
      </c>
      <c r="K26" s="31">
        <f t="shared" si="6"/>
        <v>0</v>
      </c>
      <c r="L26" s="31">
        <f t="shared" si="6"/>
        <v>0</v>
      </c>
      <c r="M26" s="31">
        <f t="shared" si="6"/>
        <v>0</v>
      </c>
      <c r="N26" s="31">
        <f t="shared" si="6"/>
        <v>2548263.5699999998</v>
      </c>
      <c r="O26" s="3"/>
    </row>
    <row r="27" spans="1:16" ht="15" customHeight="1">
      <c r="B27" s="168" t="s">
        <v>282</v>
      </c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</row>
    <row r="28" spans="1:16" customFormat="1" ht="99" customHeight="1">
      <c r="A28" s="5"/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P28" s="5"/>
    </row>
    <row r="29" spans="1:16" s="7" customFormat="1" ht="12.75" customHeight="1">
      <c r="A29" s="5"/>
    </row>
  </sheetData>
  <mergeCells count="11">
    <mergeCell ref="N8:N9"/>
    <mergeCell ref="B27:N28"/>
    <mergeCell ref="B1:N1"/>
    <mergeCell ref="B5:N5"/>
    <mergeCell ref="B6:N6"/>
    <mergeCell ref="L2:N2"/>
    <mergeCell ref="B4:N4"/>
    <mergeCell ref="B8:B9"/>
    <mergeCell ref="C8:C9"/>
    <mergeCell ref="D8:D9"/>
    <mergeCell ref="E8:M8"/>
  </mergeCells>
  <printOptions horizontalCentered="1"/>
  <pageMargins left="0.35433070866141736" right="0.35433070866141736" top="0.31496062992125984" bottom="0.23622047244094491" header="0.51181102362204722" footer="0.51181102362204722"/>
  <pageSetup paperSize="9" scale="63" fitToHeight="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FBA</vt:lpstr>
      <vt:lpstr>VRA</vt:lpstr>
      <vt:lpstr>FINANSAVIMO SUMOS</vt:lpstr>
      <vt:lpstr>FBA!Print_Titles</vt:lpstr>
      <vt:lpstr>'FINANSAVIMO SUMOS'!Print_Titles</vt:lpstr>
      <vt:lpstr>VRA!Print_Titles</vt:lpstr>
    </vt:vector>
  </TitlesOfParts>
  <Company>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 VSAFAS 3-5 priedai</dc:title>
  <dc:creator>Anna Belych</dc:creator>
  <cp:lastModifiedBy>Vida Serapinienė</cp:lastModifiedBy>
  <cp:lastPrinted>2026-07-23T13:41:00Z</cp:lastPrinted>
  <dcterms:created xsi:type="dcterms:W3CDTF">1996-10-14T23:33:28Z</dcterms:created>
  <dcterms:modified xsi:type="dcterms:W3CDTF">2026-07-28T08:44:34Z</dcterms:modified>
</cp:coreProperties>
</file>